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'стр.2'!$A$1:$FJ$64</definedName>
    <definedName name="_xlnm.Print_Area" localSheetId="2">'стр.3_4'!$A$1:$FJ$51</definedName>
  </definedNames>
  <calcPr fullCalcOnLoad="1"/>
</workbook>
</file>

<file path=xl/sharedStrings.xml><?xml version="1.0" encoding="utf-8"?>
<sst xmlns="http://schemas.openxmlformats.org/spreadsheetml/2006/main" count="303" uniqueCount="188">
  <si>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</si>
  <si>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</si>
  <si>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</si>
  <si>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</si>
  <si>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</si>
  <si>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</si>
  <si>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</si>
  <si>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</si>
  <si>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</si>
  <si>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</si>
  <si>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</si>
  <si>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</si>
  <si>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</si>
  <si>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</si>
  <si>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</si>
  <si>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</si>
  <si>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</si>
  <si>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</si>
  <si>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</si>
  <si>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</si>
  <si>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</si>
  <si>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</si>
  <si>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</si>
  <si>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</si>
  <si>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</si>
  <si>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</si>
  <si>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</si>
  <si>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</si>
  <si>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</si>
  <si>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</si>
  <si>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</si>
  <si>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</si>
  <si>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</si>
  <si>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</si>
  <si>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</si>
  <si>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</si>
  <si>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</si>
  <si>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</si>
  <si>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</si>
  <si>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</si>
  <si>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</si>
  <si>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</si>
  <si>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</si>
  <si>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</si>
  <si>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</si>
  <si>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</si>
  <si>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</si>
  <si>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</si>
  <si>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</si>
  <si>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</si>
  <si>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</si>
  <si>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</si>
  <si>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</si>
  <si>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</si>
  <si>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</si>
  <si>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</si>
  <si>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</si>
  <si>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</si>
  <si>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</si>
  <si>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</si>
  <si>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</si>
  <si>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</si>
  <si>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</si>
  <si>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</si>
  <si>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</si>
  <si>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</si>
  <si>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</si>
  <si>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</si>
  <si>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</si>
  <si>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</si>
  <si>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</si>
  <si>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</si>
  <si>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</si>
  <si>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</si>
  <si>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</si>
  <si>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</si>
  <si>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</si>
  <si>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</si>
  <si>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</si>
  <si>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</si>
  <si>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</si>
  <si>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</si>
  <si>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увеличение остатков средств, всего</t>
  </si>
  <si>
    <t>уменьшение остатков средств, всего</t>
  </si>
  <si>
    <t>Периодичность: месячная, квартальная, годовая</t>
  </si>
  <si>
    <t>по ОКТМО</t>
  </si>
  <si>
    <t>УМС администрации Чебаркульского городского округа</t>
  </si>
  <si>
    <t>Бюджет городского округа</t>
  </si>
  <si>
    <t>34560236</t>
  </si>
  <si>
    <t>447</t>
  </si>
  <si>
    <t>75758000</t>
  </si>
  <si>
    <t>44701135700420400121000000211</t>
  </si>
  <si>
    <t>44701135700420400121000011211</t>
  </si>
  <si>
    <t>Заработная плата</t>
  </si>
  <si>
    <t>44701135700420400122000000212</t>
  </si>
  <si>
    <t>Прочие выплаты</t>
  </si>
  <si>
    <t>44701135700420400122000000222</t>
  </si>
  <si>
    <t>44701135700420400129000000213</t>
  </si>
  <si>
    <t>44701135700420400129000011213</t>
  </si>
  <si>
    <t>Транспортные налоги</t>
  </si>
  <si>
    <t>Начисления на заработную плату</t>
  </si>
  <si>
    <t>44701135700420400242000000221</t>
  </si>
  <si>
    <t>Услуги связи</t>
  </si>
  <si>
    <t>44701135700420400242000000225</t>
  </si>
  <si>
    <t>Услуги по содержанию имущества</t>
  </si>
  <si>
    <t>Прочие работы, услуги</t>
  </si>
  <si>
    <t>44701135700420400242000000226</t>
  </si>
  <si>
    <t>44701135700420400242000000340</t>
  </si>
  <si>
    <t>Увеличение материальных запасов</t>
  </si>
  <si>
    <t>44701135700420400244000000221</t>
  </si>
  <si>
    <t>44701135700420400244000000225</t>
  </si>
  <si>
    <t>44701135700420400244000000226</t>
  </si>
  <si>
    <t>44701135700420400244000000340</t>
  </si>
  <si>
    <t>44701135700420400852000000290</t>
  </si>
  <si>
    <t>44701135700420400853000000290</t>
  </si>
  <si>
    <t>44701135700471680121005000211</t>
  </si>
  <si>
    <t>44701135700790020244000000223</t>
  </si>
  <si>
    <t>44701135700790020244000000225</t>
  </si>
  <si>
    <t>44701135700790020244000000226</t>
  </si>
  <si>
    <t>44701135708920400851000000290</t>
  </si>
  <si>
    <t>44701135708920400852000000290</t>
  </si>
  <si>
    <t>44701135708990020852000000290</t>
  </si>
  <si>
    <t>44701139900400092853000000290</t>
  </si>
  <si>
    <t>44701139900400092853000011290</t>
  </si>
  <si>
    <t>Прочие услуги</t>
  </si>
  <si>
    <t>Увеличение стоимости
 материальных запасов</t>
  </si>
  <si>
    <t>Прочие расходы</t>
  </si>
  <si>
    <t>x</t>
  </si>
  <si>
    <t>Е.Б.Перевертайло</t>
  </si>
  <si>
    <t>44711105012040000120</t>
  </si>
  <si>
    <t>44711105024040000120</t>
  </si>
  <si>
    <t>44711105074040000120</t>
  </si>
  <si>
    <t>44711109044040000120</t>
  </si>
  <si>
    <t>44711402043040000410</t>
  </si>
  <si>
    <t>44711406012040000430</t>
  </si>
  <si>
    <t>44711406312040000430</t>
  </si>
  <si>
    <t>44711690040040000140</t>
  </si>
  <si>
    <t>44711701040040000180</t>
  </si>
  <si>
    <t>44701135700790020244000012226</t>
  </si>
  <si>
    <t>Увеличение стоимости
 основных средств</t>
  </si>
  <si>
    <t>44701135700790020244000012310</t>
  </si>
  <si>
    <t>44704125700734003244000000226</t>
  </si>
  <si>
    <t>44704125700734003852000000290</t>
  </si>
  <si>
    <t>44720235082040000151</t>
  </si>
  <si>
    <t>44711107014040000120</t>
  </si>
  <si>
    <t>44711406024040000430</t>
  </si>
  <si>
    <t>44701135700420400852000000291</t>
  </si>
  <si>
    <t>44701135700420400853000000292</t>
  </si>
  <si>
    <t>44701135708920400851000000291</t>
  </si>
  <si>
    <t>44701135708920400852000000291</t>
  </si>
  <si>
    <t>44701135708990020852000000291</t>
  </si>
  <si>
    <t>44704125700734003852000000291</t>
  </si>
  <si>
    <t>44711401040040000410</t>
  </si>
  <si>
    <t>,</t>
  </si>
  <si>
    <t>44701135700420400244000012226</t>
  </si>
  <si>
    <t>44701135708990020852000000292</t>
  </si>
  <si>
    <t>44701135708990020853000000292</t>
  </si>
  <si>
    <t>44701135700790020852000000291</t>
  </si>
  <si>
    <t>44701135700420400831000000296</t>
  </si>
  <si>
    <t>447100356115L4970322000000262</t>
  </si>
  <si>
    <t>447100356115L4970322049006262</t>
  </si>
  <si>
    <t>447100356115L4970322666000262</t>
  </si>
  <si>
    <t>Социальные выплаты на улучшение 
жилищных условий</t>
  </si>
  <si>
    <t>Социальные выплаты на улучшение 
жилищных условий граждан</t>
  </si>
  <si>
    <t>Исполнение исполнительных листов</t>
  </si>
  <si>
    <t>Текущий ремонт и содержание помещений
находящиеся в муниципальной казне</t>
  </si>
  <si>
    <t>Софинансирование государственной поддержки
в решении жилищной проблемы молодых семей</t>
  </si>
  <si>
    <t>Увеличение стоимости основных средств</t>
  </si>
  <si>
    <t>44701135700420400242000000310</t>
  </si>
  <si>
    <t>447011357007900202440000000310</t>
  </si>
  <si>
    <t>44701139900400092831000012296</t>
  </si>
  <si>
    <t>44701139900400092831000000296</t>
  </si>
  <si>
    <t>44701139900400092831000011296</t>
  </si>
  <si>
    <t>44703144500779542244000000310</t>
  </si>
  <si>
    <t>44710045201522200412007000310</t>
  </si>
  <si>
    <t>44701135700420400244000000310</t>
  </si>
  <si>
    <t>44701135700420400852000000292</t>
  </si>
  <si>
    <t>М.В. Белавина</t>
  </si>
  <si>
    <t>Иные субсидии</t>
  </si>
  <si>
    <t>44701135705590040814000000242</t>
  </si>
  <si>
    <t>01.01.2019</t>
  </si>
  <si>
    <t>января</t>
  </si>
  <si>
    <t>19</t>
  </si>
  <si>
    <t>в ред. Приказа Минфина России от 30.11.2018 г. № 244н к инструкции 191 н)</t>
  </si>
  <si>
    <t>44720225497040000151</t>
  </si>
  <si>
    <t>Увеличение стоимости
материальных запасов</t>
  </si>
  <si>
    <t>44701135700790020244000012340</t>
  </si>
  <si>
    <t>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</si>
</sst>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;[Red]#,##0.00"/>
  </numFmts>
  <fonts count="3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indent="2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indent="2"/>
    </xf>
    <xf numFmtId="0" fontId="1" fillId="0" borderId="23" xfId="0" applyFont="1" applyFill="1" applyBorder="1" applyAlignment="1">
      <alignment horizontal="left" indent="2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3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2"/>
    </xf>
    <xf numFmtId="0" fontId="1" fillId="0" borderId="35" xfId="0" applyFont="1" applyBorder="1" applyAlignment="1">
      <alignment/>
    </xf>
    <xf numFmtId="172" fontId="1" fillId="0" borderId="15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172" fontId="1" fillId="0" borderId="3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2"/>
    </xf>
    <xf numFmtId="0" fontId="1" fillId="0" borderId="29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9" xfId="0" applyNumberFormat="1" applyFont="1" applyBorder="1" applyAlignment="1">
      <alignment horizontal="left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2"/>
    </xf>
    <xf numFmtId="173" fontId="1" fillId="0" borderId="1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 indent="2"/>
    </xf>
    <xf numFmtId="0" fontId="3" fillId="0" borderId="22" xfId="0" applyFont="1" applyFill="1" applyBorder="1" applyAlignment="1">
      <alignment horizontal="left" indent="2"/>
    </xf>
    <xf numFmtId="0" fontId="3" fillId="0" borderId="23" xfId="0" applyFont="1" applyFill="1" applyBorder="1" applyAlignment="1">
      <alignment horizontal="left" indent="2"/>
    </xf>
    <xf numFmtId="173" fontId="1" fillId="0" borderId="36" xfId="0" applyNumberFormat="1" applyFont="1" applyFill="1" applyBorder="1" applyAlignment="1">
      <alignment horizontal="center"/>
    </xf>
    <xf numFmtId="173" fontId="1" fillId="0" borderId="37" xfId="0" applyNumberFormat="1" applyFont="1" applyFill="1" applyBorder="1" applyAlignment="1">
      <alignment horizontal="center"/>
    </xf>
    <xf numFmtId="173" fontId="1" fillId="0" borderId="3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indent="2"/>
    </xf>
    <xf numFmtId="0" fontId="3" fillId="0" borderId="42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wrapText="1" indent="2"/>
    </xf>
    <xf numFmtId="173" fontId="1" fillId="0" borderId="15" xfId="0" applyNumberFormat="1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3" fontId="1" fillId="0" borderId="42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 horizontal="left" indent="2"/>
    </xf>
    <xf numFmtId="49" fontId="1" fillId="0" borderId="56" xfId="0" applyNumberFormat="1" applyFont="1" applyFill="1" applyBorder="1" applyAlignment="1">
      <alignment horizontal="center"/>
    </xf>
    <xf numFmtId="173" fontId="1" fillId="0" borderId="56" xfId="0" applyNumberFormat="1" applyFont="1" applyFill="1" applyBorder="1" applyAlignment="1">
      <alignment horizontal="center"/>
    </xf>
    <xf numFmtId="173" fontId="1" fillId="0" borderId="5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49" fontId="1" fillId="0" borderId="4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wrapText="1"/>
    </xf>
    <xf numFmtId="49" fontId="1" fillId="0" borderId="4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173" fontId="1" fillId="0" borderId="39" xfId="0" applyNumberFormat="1" applyFont="1" applyFill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173" fontId="1" fillId="0" borderId="4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4" xfId="0" applyFont="1" applyBorder="1" applyAlignment="1">
      <alignment wrapText="1"/>
    </xf>
    <xf numFmtId="0" fontId="1" fillId="0" borderId="65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173" fontId="1" fillId="0" borderId="25" xfId="0" applyNumberFormat="1" applyFont="1" applyFill="1" applyBorder="1" applyAlignment="1">
      <alignment horizontal="center"/>
    </xf>
    <xf numFmtId="173" fontId="1" fillId="0" borderId="26" xfId="0" applyNumberFormat="1" applyFont="1" applyFill="1" applyBorder="1" applyAlignment="1">
      <alignment horizontal="center"/>
    </xf>
    <xf numFmtId="173" fontId="1" fillId="0" borderId="27" xfId="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0" fontId="1" fillId="0" borderId="65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61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65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26" xfId="0" applyFont="1" applyBorder="1" applyAlignment="1">
      <alignment horizontal="center" vertical="top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left" indent="2"/>
    </xf>
    <xf numFmtId="172" fontId="1" fillId="0" borderId="25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172" fontId="1" fillId="0" borderId="39" xfId="0" applyNumberFormat="1" applyFont="1" applyFill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172" fontId="1" fillId="0" borderId="41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9" fontId="1" fillId="0" borderId="72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8"/>
  <sheetViews>
    <sheetView view="pageBreakPreview" zoomScaleSheetLayoutView="100" zoomScalePageLayoutView="0" workbookViewId="0" topLeftCell="A1">
      <selection activeCell="CF34" sqref="CF34:CV34"/>
    </sheetView>
  </sheetViews>
  <sheetFormatPr defaultColWidth="0.875" defaultRowHeight="12.75"/>
  <cols>
    <col min="1" max="60" width="0.875" style="1" customWidth="1"/>
    <col min="61" max="61" width="6.625" style="1" customWidth="1"/>
    <col min="62" max="16384" width="0.875" style="1" customWidth="1"/>
  </cols>
  <sheetData>
    <row r="1" spans="109:166" s="228" customFormat="1" ht="15" customHeight="1">
      <c r="DE1" s="228" t="s">
        <v>183</v>
      </c>
      <c r="FJ1" s="229"/>
    </row>
    <row r="2" spans="1:149" ht="12" customHeight="1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</row>
    <row r="3" spans="1:149" ht="12" customHeight="1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</row>
    <row r="4" spans="1:149" ht="12" customHeight="1">
      <c r="A4" s="97" t="s">
        <v>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</row>
    <row r="5" spans="1:166" ht="12" customHeight="1" thickBot="1">
      <c r="A5" s="97" t="s">
        <v>73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8"/>
      <c r="ET5" s="82" t="s">
        <v>0</v>
      </c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4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85" t="s">
        <v>31</v>
      </c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7"/>
    </row>
    <row r="7" spans="62:166" ht="15" customHeight="1">
      <c r="BJ7" s="2" t="s">
        <v>61</v>
      </c>
      <c r="BK7" s="73" t="s">
        <v>181</v>
      </c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7">
        <v>20</v>
      </c>
      <c r="CG7" s="77"/>
      <c r="CH7" s="77"/>
      <c r="CI7" s="77"/>
      <c r="CJ7" s="78" t="s">
        <v>182</v>
      </c>
      <c r="CK7" s="78"/>
      <c r="CL7" s="78"/>
      <c r="CM7" s="1" t="s">
        <v>62</v>
      </c>
      <c r="ER7" s="2" t="s">
        <v>1</v>
      </c>
      <c r="ET7" s="74" t="s">
        <v>180</v>
      </c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6"/>
    </row>
    <row r="8" spans="1:166" ht="18" customHeight="1">
      <c r="A8" s="1" t="s">
        <v>63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8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90"/>
    </row>
    <row r="9" spans="1:166" ht="11.25">
      <c r="A9" s="1" t="s">
        <v>64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91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3"/>
    </row>
    <row r="10" spans="1:166" ht="11.25">
      <c r="A10" s="1" t="s">
        <v>65</v>
      </c>
      <c r="ER10" s="2" t="s">
        <v>13</v>
      </c>
      <c r="ET10" s="74" t="s">
        <v>88</v>
      </c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6"/>
    </row>
    <row r="11" spans="1:166" ht="11.25">
      <c r="A11" s="1" t="s">
        <v>66</v>
      </c>
      <c r="AU11" s="99" t="s">
        <v>86</v>
      </c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R11" s="2" t="s">
        <v>67</v>
      </c>
      <c r="ET11" s="79" t="s">
        <v>89</v>
      </c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1"/>
    </row>
    <row r="12" spans="1:166" ht="15" customHeight="1">
      <c r="A12" s="1" t="s">
        <v>3</v>
      </c>
      <c r="V12" s="100" t="s">
        <v>87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R12" s="2" t="s">
        <v>85</v>
      </c>
      <c r="ET12" s="74" t="s">
        <v>90</v>
      </c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6"/>
    </row>
    <row r="13" spans="1:166" ht="15" customHeight="1">
      <c r="A13" s="1" t="s">
        <v>84</v>
      </c>
      <c r="ET13" s="74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6"/>
    </row>
    <row r="14" spans="1:166" ht="15" customHeight="1" thickBot="1">
      <c r="A14" s="1" t="s">
        <v>4</v>
      </c>
      <c r="ER14" s="2" t="s">
        <v>5</v>
      </c>
      <c r="ET14" s="94">
        <v>383</v>
      </c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6"/>
    </row>
    <row r="15" spans="1:166" ht="19.5" customHeight="1">
      <c r="A15" s="67" t="s">
        <v>14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</row>
    <row r="16" spans="1:166" ht="11.25" customHeight="1">
      <c r="A16" s="46" t="s">
        <v>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2"/>
      <c r="AN16" s="45" t="s">
        <v>17</v>
      </c>
      <c r="AO16" s="46"/>
      <c r="AP16" s="46"/>
      <c r="AQ16" s="46"/>
      <c r="AR16" s="46"/>
      <c r="AS16" s="52"/>
      <c r="AT16" s="45" t="s">
        <v>68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52"/>
      <c r="BJ16" s="45" t="s">
        <v>55</v>
      </c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52"/>
      <c r="CF16" s="39" t="s">
        <v>18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1"/>
      <c r="ET16" s="45" t="s">
        <v>22</v>
      </c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ht="32.2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53"/>
      <c r="AN17" s="47"/>
      <c r="AO17" s="48"/>
      <c r="AP17" s="48"/>
      <c r="AQ17" s="48"/>
      <c r="AR17" s="48"/>
      <c r="AS17" s="53"/>
      <c r="AT17" s="47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53"/>
      <c r="BJ17" s="47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53"/>
      <c r="CF17" s="40" t="s">
        <v>80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1"/>
      <c r="CW17" s="39" t="s">
        <v>19</v>
      </c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1"/>
      <c r="DN17" s="39" t="s">
        <v>20</v>
      </c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1"/>
      <c r="EE17" s="39" t="s">
        <v>21</v>
      </c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1"/>
      <c r="ET17" s="47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</row>
    <row r="18" spans="1:166" ht="12" thickBot="1">
      <c r="A18" s="57">
        <v>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42">
        <v>2</v>
      </c>
      <c r="AO18" s="43"/>
      <c r="AP18" s="43"/>
      <c r="AQ18" s="43"/>
      <c r="AR18" s="43"/>
      <c r="AS18" s="44"/>
      <c r="AT18" s="42">
        <v>3</v>
      </c>
      <c r="AU18" s="43"/>
      <c r="AV18" s="43"/>
      <c r="AW18" s="43"/>
      <c r="AX18" s="43"/>
      <c r="AY18" s="43"/>
      <c r="AZ18" s="43"/>
      <c r="BA18" s="43"/>
      <c r="BB18" s="43"/>
      <c r="BC18" s="54"/>
      <c r="BD18" s="54"/>
      <c r="BE18" s="54"/>
      <c r="BF18" s="54"/>
      <c r="BG18" s="54"/>
      <c r="BH18" s="54"/>
      <c r="BI18" s="55"/>
      <c r="BJ18" s="42">
        <v>4</v>
      </c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4"/>
      <c r="CF18" s="42">
        <v>5</v>
      </c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4"/>
      <c r="CW18" s="42">
        <v>6</v>
      </c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4"/>
      <c r="DN18" s="42">
        <v>7</v>
      </c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4"/>
      <c r="EE18" s="42">
        <v>8</v>
      </c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4"/>
      <c r="ET18" s="42">
        <v>9</v>
      </c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</row>
    <row r="19" spans="1:166" ht="15.75" customHeight="1">
      <c r="A19" s="60" t="s">
        <v>15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50" t="s">
        <v>32</v>
      </c>
      <c r="AO19" s="51"/>
      <c r="AP19" s="51"/>
      <c r="AQ19" s="51"/>
      <c r="AR19" s="51"/>
      <c r="AS19" s="51"/>
      <c r="AT19" s="68" t="s">
        <v>41</v>
      </c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17">
        <f>BJ21+BJ22+BJ23+BJ24+BJ25+BJ26+BJ27+BJ28+BJ29+BJ30+BJ31+BJ32+BJ33+BJ34</f>
        <v>37249093.269999996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>
        <f>CF21+CF22+CF23+CF24+CF25+CF26+CF27+CF28+CF30+CF31+CF32+CF33+CF36+CF34+CF29</f>
        <v>35502290.19</v>
      </c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>
        <f>CF19</f>
        <v>35502290.19</v>
      </c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>
        <f>BJ19-CF19</f>
        <v>1746803.0799999982</v>
      </c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8"/>
    </row>
    <row r="20" spans="1:166" ht="15.75" customHeight="1" thickBot="1">
      <c r="A20" s="72" t="s">
        <v>16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2"/>
      <c r="BD20" s="23"/>
      <c r="BE20" s="23"/>
      <c r="BF20" s="23"/>
      <c r="BG20" s="23"/>
      <c r="BH20" s="23"/>
      <c r="BI20" s="24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49"/>
    </row>
    <row r="21" spans="1:166" ht="15.75" customHeight="1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/>
      <c r="AO21" s="21"/>
      <c r="AP21" s="21"/>
      <c r="AQ21" s="21"/>
      <c r="AR21" s="21"/>
      <c r="AS21" s="21"/>
      <c r="AT21" s="21" t="s">
        <v>129</v>
      </c>
      <c r="AU21" s="21"/>
      <c r="AV21" s="21"/>
      <c r="AW21" s="21"/>
      <c r="AX21" s="21"/>
      <c r="AY21" s="21"/>
      <c r="AZ21" s="21"/>
      <c r="BA21" s="21"/>
      <c r="BB21" s="21"/>
      <c r="BC21" s="22"/>
      <c r="BD21" s="23"/>
      <c r="BE21" s="23"/>
      <c r="BF21" s="23"/>
      <c r="BG21" s="23"/>
      <c r="BH21" s="23"/>
      <c r="BI21" s="24"/>
      <c r="BJ21" s="25">
        <v>15650000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15644913.07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17">
        <f aca="true" t="shared" si="0" ref="EE21:EE38">CF21</f>
        <v>15644913.07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>
        <f aca="true" t="shared" si="1" ref="ET21:ET34">BJ21-CF21</f>
        <v>5086.929999999702</v>
      </c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8"/>
    </row>
    <row r="22" spans="1:166" ht="15.7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1"/>
      <c r="AP22" s="21"/>
      <c r="AQ22" s="21"/>
      <c r="AR22" s="21"/>
      <c r="AS22" s="21"/>
      <c r="AT22" s="21" t="s">
        <v>130</v>
      </c>
      <c r="AU22" s="21"/>
      <c r="AV22" s="21"/>
      <c r="AW22" s="21"/>
      <c r="AX22" s="21"/>
      <c r="AY22" s="21"/>
      <c r="AZ22" s="21"/>
      <c r="BA22" s="21"/>
      <c r="BB22" s="21"/>
      <c r="BC22" s="22"/>
      <c r="BD22" s="23"/>
      <c r="BE22" s="23"/>
      <c r="BF22" s="23"/>
      <c r="BG22" s="23"/>
      <c r="BH22" s="23"/>
      <c r="BI22" s="24"/>
      <c r="BJ22" s="25">
        <v>228000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227845.76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17">
        <f t="shared" si="0"/>
        <v>227845.76</v>
      </c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>
        <f t="shared" si="1"/>
        <v>154.2399999999907</v>
      </c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8"/>
    </row>
    <row r="23" spans="1:166" ht="15.7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1"/>
      <c r="AP23" s="21"/>
      <c r="AQ23" s="21"/>
      <c r="AR23" s="21"/>
      <c r="AS23" s="21"/>
      <c r="AT23" s="21" t="s">
        <v>131</v>
      </c>
      <c r="AU23" s="21"/>
      <c r="AV23" s="21"/>
      <c r="AW23" s="21"/>
      <c r="AX23" s="21"/>
      <c r="AY23" s="21"/>
      <c r="AZ23" s="21"/>
      <c r="BA23" s="21"/>
      <c r="BB23" s="21"/>
      <c r="BC23" s="22"/>
      <c r="BD23" s="23"/>
      <c r="BE23" s="23"/>
      <c r="BF23" s="23"/>
      <c r="BG23" s="23"/>
      <c r="BH23" s="23"/>
      <c r="BI23" s="24"/>
      <c r="BJ23" s="25">
        <v>6950000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7200868.97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17">
        <f t="shared" si="0"/>
        <v>7200868.97</v>
      </c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>
        <f t="shared" si="1"/>
        <v>-250868.96999999974</v>
      </c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8"/>
    </row>
    <row r="24" spans="1:166" ht="15.75" customHeight="1" thickBo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1"/>
      <c r="AP24" s="21"/>
      <c r="AQ24" s="21"/>
      <c r="AR24" s="21"/>
      <c r="AS24" s="21"/>
      <c r="AT24" s="21" t="s">
        <v>132</v>
      </c>
      <c r="AU24" s="21"/>
      <c r="AV24" s="21"/>
      <c r="AW24" s="21"/>
      <c r="AX24" s="21"/>
      <c r="AY24" s="21"/>
      <c r="AZ24" s="21"/>
      <c r="BA24" s="21"/>
      <c r="BB24" s="21"/>
      <c r="BC24" s="22"/>
      <c r="BD24" s="23"/>
      <c r="BE24" s="23"/>
      <c r="BF24" s="23"/>
      <c r="BG24" s="23"/>
      <c r="BH24" s="23"/>
      <c r="BI24" s="24"/>
      <c r="BJ24" s="25">
        <v>1690000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1182445.77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17">
        <f t="shared" si="0"/>
        <v>1182445.77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>
        <f t="shared" si="1"/>
        <v>507554.23</v>
      </c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8"/>
    </row>
    <row r="25" spans="1:166" ht="15.7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0"/>
      <c r="AO25" s="21"/>
      <c r="AP25" s="21"/>
      <c r="AQ25" s="21"/>
      <c r="AR25" s="21"/>
      <c r="AS25" s="21"/>
      <c r="AT25" s="21" t="s">
        <v>144</v>
      </c>
      <c r="AU25" s="21"/>
      <c r="AV25" s="21"/>
      <c r="AW25" s="21"/>
      <c r="AX25" s="21"/>
      <c r="AY25" s="21"/>
      <c r="AZ25" s="21"/>
      <c r="BA25" s="21"/>
      <c r="BB25" s="21"/>
      <c r="BC25" s="22"/>
      <c r="BD25" s="23"/>
      <c r="BE25" s="23"/>
      <c r="BF25" s="23"/>
      <c r="BG25" s="23"/>
      <c r="BH25" s="23"/>
      <c r="BI25" s="24"/>
      <c r="BJ25" s="25">
        <v>434250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434250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17">
        <f>CF25</f>
        <v>434250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>
        <f t="shared" si="1"/>
        <v>0</v>
      </c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8"/>
    </row>
    <row r="26" spans="1:166" ht="15.7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  <c r="AO26" s="21"/>
      <c r="AP26" s="21"/>
      <c r="AQ26" s="21"/>
      <c r="AR26" s="21"/>
      <c r="AS26" s="21"/>
      <c r="AT26" s="21" t="s">
        <v>133</v>
      </c>
      <c r="AU26" s="21"/>
      <c r="AV26" s="21"/>
      <c r="AW26" s="21"/>
      <c r="AX26" s="21"/>
      <c r="AY26" s="21"/>
      <c r="AZ26" s="21"/>
      <c r="BA26" s="21"/>
      <c r="BB26" s="21"/>
      <c r="BC26" s="22"/>
      <c r="BD26" s="23"/>
      <c r="BE26" s="23"/>
      <c r="BF26" s="23"/>
      <c r="BG26" s="23"/>
      <c r="BH26" s="23"/>
      <c r="BI26" s="24"/>
      <c r="BJ26" s="25">
        <v>1238000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1284269.81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17">
        <f t="shared" si="0"/>
        <v>1284269.81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>
        <f t="shared" si="1"/>
        <v>-46269.810000000056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8"/>
    </row>
    <row r="27" spans="1:166" ht="15.7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0"/>
      <c r="AO27" s="21"/>
      <c r="AP27" s="21"/>
      <c r="AQ27" s="21"/>
      <c r="AR27" s="21"/>
      <c r="AS27" s="21"/>
      <c r="AT27" s="21" t="s">
        <v>134</v>
      </c>
      <c r="AU27" s="21"/>
      <c r="AV27" s="21"/>
      <c r="AW27" s="21"/>
      <c r="AX27" s="21"/>
      <c r="AY27" s="21"/>
      <c r="AZ27" s="21"/>
      <c r="BA27" s="21"/>
      <c r="BB27" s="21"/>
      <c r="BC27" s="22"/>
      <c r="BD27" s="23"/>
      <c r="BE27" s="23"/>
      <c r="BF27" s="23"/>
      <c r="BG27" s="23"/>
      <c r="BH27" s="23"/>
      <c r="BI27" s="24"/>
      <c r="BJ27" s="25">
        <v>1955421.01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2497571.51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17">
        <f t="shared" si="0"/>
        <v>2497571.51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>
        <f t="shared" si="1"/>
        <v>-542150.4999999998</v>
      </c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8"/>
    </row>
    <row r="28" spans="1:166" ht="15.75" customHeight="1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"/>
      <c r="AO28" s="21"/>
      <c r="AP28" s="21"/>
      <c r="AQ28" s="21"/>
      <c r="AR28" s="21"/>
      <c r="AS28" s="21"/>
      <c r="AT28" s="21" t="s">
        <v>145</v>
      </c>
      <c r="AU28" s="21"/>
      <c r="AV28" s="21"/>
      <c r="AW28" s="21"/>
      <c r="AX28" s="21"/>
      <c r="AY28" s="21"/>
      <c r="AZ28" s="21"/>
      <c r="BA28" s="21"/>
      <c r="BB28" s="21"/>
      <c r="BC28" s="22"/>
      <c r="BD28" s="23"/>
      <c r="BE28" s="23"/>
      <c r="BF28" s="23"/>
      <c r="BG28" s="23"/>
      <c r="BH28" s="23"/>
      <c r="BI28" s="24"/>
      <c r="BJ28" s="25">
        <v>269578.99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269578.99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17">
        <f>CF28</f>
        <v>269578.99</v>
      </c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>
        <f t="shared" si="1"/>
        <v>0</v>
      </c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8"/>
    </row>
    <row r="29" spans="1:166" ht="15.7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0"/>
      <c r="AO29" s="21"/>
      <c r="AP29" s="21"/>
      <c r="AQ29" s="21"/>
      <c r="AR29" s="21"/>
      <c r="AS29" s="21"/>
      <c r="AT29" s="21" t="s">
        <v>135</v>
      </c>
      <c r="AU29" s="21"/>
      <c r="AV29" s="21"/>
      <c r="AW29" s="21"/>
      <c r="AX29" s="21"/>
      <c r="AY29" s="21"/>
      <c r="AZ29" s="21"/>
      <c r="BA29" s="21"/>
      <c r="BB29" s="21"/>
      <c r="BC29" s="22"/>
      <c r="BD29" s="23"/>
      <c r="BE29" s="23"/>
      <c r="BF29" s="23"/>
      <c r="BG29" s="23"/>
      <c r="BH29" s="23"/>
      <c r="BI29" s="24"/>
      <c r="BJ29" s="25">
        <v>250000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249623.04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17">
        <f>CF29</f>
        <v>249623.04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>
        <f t="shared" si="1"/>
        <v>376.95999999999185</v>
      </c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8"/>
    </row>
    <row r="30" spans="1:166" ht="15.75" customHeight="1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0"/>
      <c r="AO30" s="21"/>
      <c r="AP30" s="21"/>
      <c r="AQ30" s="21"/>
      <c r="AR30" s="21"/>
      <c r="AS30" s="21"/>
      <c r="AT30" s="21" t="s">
        <v>136</v>
      </c>
      <c r="AU30" s="21"/>
      <c r="AV30" s="21"/>
      <c r="AW30" s="21"/>
      <c r="AX30" s="21"/>
      <c r="AY30" s="21"/>
      <c r="AZ30" s="21"/>
      <c r="BA30" s="21"/>
      <c r="BB30" s="21"/>
      <c r="BC30" s="22"/>
      <c r="BD30" s="23"/>
      <c r="BE30" s="23"/>
      <c r="BF30" s="23"/>
      <c r="BG30" s="23"/>
      <c r="BH30" s="23"/>
      <c r="BI30" s="24"/>
      <c r="BJ30" s="25">
        <v>80465.27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80465.27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17">
        <f t="shared" si="0"/>
        <v>80465.27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>
        <f t="shared" si="1"/>
        <v>0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8"/>
    </row>
    <row r="31" spans="1:166" ht="15.7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0"/>
      <c r="AO31" s="21"/>
      <c r="AP31" s="21"/>
      <c r="AQ31" s="21"/>
      <c r="AR31" s="21"/>
      <c r="AS31" s="21"/>
      <c r="AT31" s="21" t="s">
        <v>137</v>
      </c>
      <c r="AU31" s="21"/>
      <c r="AV31" s="21"/>
      <c r="AW31" s="21"/>
      <c r="AX31" s="21"/>
      <c r="AY31" s="21"/>
      <c r="AZ31" s="21"/>
      <c r="BA31" s="21"/>
      <c r="BB31" s="21"/>
      <c r="BC31" s="22"/>
      <c r="BD31" s="23"/>
      <c r="BE31" s="23"/>
      <c r="BF31" s="23"/>
      <c r="BG31" s="23"/>
      <c r="BH31" s="23"/>
      <c r="BI31" s="24"/>
      <c r="BJ31" s="26">
        <v>-7591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>
        <v>-7591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04">
        <f>CF31</f>
        <v>-7591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7">
        <f t="shared" si="1"/>
        <v>0</v>
      </c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8"/>
    </row>
    <row r="32" spans="1:166" ht="15.75" customHeight="1" thickBo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0"/>
      <c r="AO32" s="21"/>
      <c r="AP32" s="21"/>
      <c r="AQ32" s="21"/>
      <c r="AR32" s="21"/>
      <c r="AS32" s="21"/>
      <c r="AT32" s="21" t="s">
        <v>143</v>
      </c>
      <c r="AU32" s="21"/>
      <c r="AV32" s="21"/>
      <c r="AW32" s="21"/>
      <c r="AX32" s="21"/>
      <c r="AY32" s="21"/>
      <c r="AZ32" s="21"/>
      <c r="BA32" s="21"/>
      <c r="BB32" s="21"/>
      <c r="BC32" s="22"/>
      <c r="BD32" s="23"/>
      <c r="BE32" s="23"/>
      <c r="BF32" s="23"/>
      <c r="BG32" s="23"/>
      <c r="BH32" s="23"/>
      <c r="BI32" s="24"/>
      <c r="BJ32" s="25">
        <v>7011170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4938250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17">
        <f t="shared" si="0"/>
        <v>4938250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>
        <f t="shared" si="1"/>
        <v>2072920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8"/>
    </row>
    <row r="33" spans="1:166" ht="15.75" customHeight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  <c r="AO33" s="21"/>
      <c r="AP33" s="21"/>
      <c r="AQ33" s="21"/>
      <c r="AR33" s="21"/>
      <c r="AS33" s="21"/>
      <c r="AT33" s="21" t="s">
        <v>152</v>
      </c>
      <c r="AU33" s="21"/>
      <c r="AV33" s="21"/>
      <c r="AW33" s="21"/>
      <c r="AX33" s="21"/>
      <c r="AY33" s="21"/>
      <c r="AZ33" s="21"/>
      <c r="BA33" s="21"/>
      <c r="BB33" s="21"/>
      <c r="BC33" s="22"/>
      <c r="BD33" s="23"/>
      <c r="BE33" s="23"/>
      <c r="BF33" s="23"/>
      <c r="BG33" s="23"/>
      <c r="BH33" s="23"/>
      <c r="BI33" s="24"/>
      <c r="BJ33" s="31">
        <v>464199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>
        <v>464199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8">
        <f t="shared" si="0"/>
        <v>464199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17">
        <f t="shared" si="1"/>
        <v>0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8"/>
    </row>
    <row r="34" spans="1:166" ht="15.75" customHeight="1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59"/>
      <c r="AN34" s="56"/>
      <c r="AO34" s="23"/>
      <c r="AP34" s="23"/>
      <c r="AQ34" s="23"/>
      <c r="AR34" s="23"/>
      <c r="AS34" s="24"/>
      <c r="AT34" s="22" t="s">
        <v>184</v>
      </c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61">
        <v>1035600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3"/>
      <c r="CF34" s="61">
        <v>1035600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3"/>
      <c r="CW34" s="61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3"/>
      <c r="DN34" s="61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3"/>
      <c r="EE34" s="64">
        <f t="shared" si="0"/>
        <v>1035600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17">
        <f t="shared" si="1"/>
        <v>0</v>
      </c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8"/>
    </row>
    <row r="35" spans="1:166" ht="15.7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59"/>
      <c r="AN35" s="56"/>
      <c r="AO35" s="23"/>
      <c r="AP35" s="23"/>
      <c r="AQ35" s="23"/>
      <c r="AR35" s="23"/>
      <c r="AS35" s="24"/>
      <c r="AT35" s="22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6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3"/>
      <c r="CF35" s="61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3"/>
      <c r="CW35" s="61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3"/>
      <c r="DN35" s="61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3"/>
      <c r="EE35" s="64">
        <f t="shared" si="0"/>
        <v>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101">
        <f>BJ35-EE35</f>
        <v>0</v>
      </c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3"/>
    </row>
    <row r="36" spans="1:166" ht="15.75" customHeight="1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2"/>
      <c r="BD36" s="23"/>
      <c r="BE36" s="23"/>
      <c r="BF36" s="23"/>
      <c r="BG36" s="23"/>
      <c r="BH36" s="23"/>
      <c r="BI36" s="24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8">
        <f t="shared" si="0"/>
        <v>0</v>
      </c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2">
        <f>BJ36-EE36</f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.75" customHeight="1" thickBo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0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2"/>
      <c r="BD37" s="23"/>
      <c r="BE37" s="23"/>
      <c r="BF37" s="23"/>
      <c r="BG37" s="23"/>
      <c r="BH37" s="23"/>
      <c r="BI37" s="24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8">
        <f t="shared" si="0"/>
        <v>0</v>
      </c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2">
        <f>BJ37-EE37</f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15.75" customHeight="1" thickBo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  <c r="AN38" s="36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  <c r="BD38" s="29"/>
      <c r="BE38" s="29"/>
      <c r="BF38" s="29"/>
      <c r="BG38" s="29"/>
      <c r="BH38" s="29"/>
      <c r="BI38" s="30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>
        <f t="shared" si="0"/>
        <v>0</v>
      </c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2">
        <f>BJ38-EE38</f>
        <v>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</sheetData>
  <sheetProtection/>
  <mergeCells count="218">
    <mergeCell ref="CW31:DM31"/>
    <mergeCell ref="DN31:ED31"/>
    <mergeCell ref="EE31:ES31"/>
    <mergeCell ref="ET31:FJ31"/>
    <mergeCell ref="AN28:AS28"/>
    <mergeCell ref="AT28:BI28"/>
    <mergeCell ref="BJ28:CE28"/>
    <mergeCell ref="CF28:CV28"/>
    <mergeCell ref="CW28:DM28"/>
    <mergeCell ref="CW30:DM30"/>
    <mergeCell ref="ET35:FJ35"/>
    <mergeCell ref="A33:AM33"/>
    <mergeCell ref="AN33:AS33"/>
    <mergeCell ref="AT33:BI33"/>
    <mergeCell ref="BJ33:CE33"/>
    <mergeCell ref="CF33:CV33"/>
    <mergeCell ref="DN33:ED33"/>
    <mergeCell ref="EE33:ES33"/>
    <mergeCell ref="ET33:FJ33"/>
    <mergeCell ref="A35:AM35"/>
    <mergeCell ref="A2:ES2"/>
    <mergeCell ref="A3:ES3"/>
    <mergeCell ref="A4:ES4"/>
    <mergeCell ref="A5:ES5"/>
    <mergeCell ref="DN30:ED30"/>
    <mergeCell ref="A24:AM24"/>
    <mergeCell ref="EE28:ES28"/>
    <mergeCell ref="AU11:ED11"/>
    <mergeCell ref="V12:ED12"/>
    <mergeCell ref="DN21:ED21"/>
    <mergeCell ref="ET5:FJ5"/>
    <mergeCell ref="ET6:FJ6"/>
    <mergeCell ref="ET7:FJ7"/>
    <mergeCell ref="ET10:FJ10"/>
    <mergeCell ref="ET8:FJ9"/>
    <mergeCell ref="ET14:FJ14"/>
    <mergeCell ref="ET12:FJ12"/>
    <mergeCell ref="CF36:CV36"/>
    <mergeCell ref="CW36:DM36"/>
    <mergeCell ref="CF32:CV32"/>
    <mergeCell ref="CW32:DM32"/>
    <mergeCell ref="CF35:CV35"/>
    <mergeCell ref="CW35:DM35"/>
    <mergeCell ref="CF34:CV34"/>
    <mergeCell ref="CW33:DM33"/>
    <mergeCell ref="A36:AM36"/>
    <mergeCell ref="AN36:AS36"/>
    <mergeCell ref="CW27:DM27"/>
    <mergeCell ref="DN27:ED27"/>
    <mergeCell ref="CF24:CV24"/>
    <mergeCell ref="AT35:BI35"/>
    <mergeCell ref="AT36:BI36"/>
    <mergeCell ref="BJ35:CE35"/>
    <mergeCell ref="BJ26:CE26"/>
    <mergeCell ref="AN24:AS24"/>
    <mergeCell ref="ET36:FJ36"/>
    <mergeCell ref="CW24:DM24"/>
    <mergeCell ref="DN24:ED24"/>
    <mergeCell ref="EE24:ES24"/>
    <mergeCell ref="BK7:CE7"/>
    <mergeCell ref="ET13:FJ13"/>
    <mergeCell ref="CF7:CI7"/>
    <mergeCell ref="CJ7:CL7"/>
    <mergeCell ref="ET11:FJ11"/>
    <mergeCell ref="BJ36:CE36"/>
    <mergeCell ref="CW22:DM22"/>
    <mergeCell ref="DN22:ED22"/>
    <mergeCell ref="EE22:ES22"/>
    <mergeCell ref="A15:FJ15"/>
    <mergeCell ref="AT16:BI17"/>
    <mergeCell ref="BJ16:CE17"/>
    <mergeCell ref="AT19:BI19"/>
    <mergeCell ref="BJ19:CE19"/>
    <mergeCell ref="A20:AM20"/>
    <mergeCell ref="DN18:ED18"/>
    <mergeCell ref="ET34:FJ34"/>
    <mergeCell ref="EE21:ES21"/>
    <mergeCell ref="ET21:FJ21"/>
    <mergeCell ref="DN32:ED32"/>
    <mergeCell ref="AN20:AS20"/>
    <mergeCell ref="AT20:BI20"/>
    <mergeCell ref="CF20:CV20"/>
    <mergeCell ref="CW21:DM21"/>
    <mergeCell ref="DN20:ED20"/>
    <mergeCell ref="BJ32:CE32"/>
    <mergeCell ref="A23:AM23"/>
    <mergeCell ref="A26:AM26"/>
    <mergeCell ref="BJ34:CE34"/>
    <mergeCell ref="AN23:AS23"/>
    <mergeCell ref="AT23:BI23"/>
    <mergeCell ref="BJ23:CE23"/>
    <mergeCell ref="A28:AM28"/>
    <mergeCell ref="AN27:AS27"/>
    <mergeCell ref="AT27:BI27"/>
    <mergeCell ref="AN34:AS34"/>
    <mergeCell ref="DN37:ED37"/>
    <mergeCell ref="EE36:ES36"/>
    <mergeCell ref="EE34:ES34"/>
    <mergeCell ref="DN35:ED35"/>
    <mergeCell ref="EE35:ES35"/>
    <mergeCell ref="EE37:ES37"/>
    <mergeCell ref="DN34:ED34"/>
    <mergeCell ref="DN36:ED36"/>
    <mergeCell ref="CF23:CV23"/>
    <mergeCell ref="A19:AM19"/>
    <mergeCell ref="CW18:DM18"/>
    <mergeCell ref="CW37:DM37"/>
    <mergeCell ref="CW34:DM34"/>
    <mergeCell ref="A37:AM37"/>
    <mergeCell ref="AN37:AS37"/>
    <mergeCell ref="BJ37:CE37"/>
    <mergeCell ref="AT24:BI24"/>
    <mergeCell ref="BJ24:CE24"/>
    <mergeCell ref="AN35:AS35"/>
    <mergeCell ref="CW19:DM19"/>
    <mergeCell ref="CF22:CV22"/>
    <mergeCell ref="BJ20:CE20"/>
    <mergeCell ref="AN18:AS18"/>
    <mergeCell ref="A18:AM18"/>
    <mergeCell ref="CF19:CV19"/>
    <mergeCell ref="CW20:DM20"/>
    <mergeCell ref="CW23:DM23"/>
    <mergeCell ref="A34:AM34"/>
    <mergeCell ref="DN19:ED19"/>
    <mergeCell ref="AN19:AS19"/>
    <mergeCell ref="BJ22:CE22"/>
    <mergeCell ref="AN16:AS17"/>
    <mergeCell ref="AT18:BI18"/>
    <mergeCell ref="A16:AM17"/>
    <mergeCell ref="CW17:DM17"/>
    <mergeCell ref="DN17:ED17"/>
    <mergeCell ref="CF16:ES16"/>
    <mergeCell ref="CF17:CV17"/>
    <mergeCell ref="EE17:ES17"/>
    <mergeCell ref="CF18:CV18"/>
    <mergeCell ref="BJ18:CE18"/>
    <mergeCell ref="ET16:FJ17"/>
    <mergeCell ref="ET19:FJ19"/>
    <mergeCell ref="ET20:FJ20"/>
    <mergeCell ref="EE19:ES19"/>
    <mergeCell ref="ET18:FJ18"/>
    <mergeCell ref="EE18:ES18"/>
    <mergeCell ref="EE20:ES20"/>
    <mergeCell ref="ET22:FJ22"/>
    <mergeCell ref="EE23:ES23"/>
    <mergeCell ref="ET27:FJ27"/>
    <mergeCell ref="ET30:FJ30"/>
    <mergeCell ref="ET32:FJ32"/>
    <mergeCell ref="EE27:ES27"/>
    <mergeCell ref="ET23:FJ23"/>
    <mergeCell ref="EE32:ES32"/>
    <mergeCell ref="ET28:FJ28"/>
    <mergeCell ref="EE25:ES25"/>
    <mergeCell ref="ET37:FJ37"/>
    <mergeCell ref="A38:AM38"/>
    <mergeCell ref="AN38:AS38"/>
    <mergeCell ref="BJ38:CE38"/>
    <mergeCell ref="CF38:CV38"/>
    <mergeCell ref="CW38:DM38"/>
    <mergeCell ref="DN38:ED38"/>
    <mergeCell ref="EE38:ES38"/>
    <mergeCell ref="AT37:BI37"/>
    <mergeCell ref="ET38:FJ38"/>
    <mergeCell ref="AT38:BI38"/>
    <mergeCell ref="CF37:CV37"/>
    <mergeCell ref="A21:AM21"/>
    <mergeCell ref="AN21:AS21"/>
    <mergeCell ref="AT21:BI21"/>
    <mergeCell ref="BJ21:CE21"/>
    <mergeCell ref="CF21:CV21"/>
    <mergeCell ref="A22:AM22"/>
    <mergeCell ref="AN22:AS22"/>
    <mergeCell ref="AT22:BI22"/>
    <mergeCell ref="DN23:ED23"/>
    <mergeCell ref="CF27:CV27"/>
    <mergeCell ref="ET24:FJ24"/>
    <mergeCell ref="CF26:CV26"/>
    <mergeCell ref="CW26:DM26"/>
    <mergeCell ref="DN26:ED26"/>
    <mergeCell ref="EE26:ES26"/>
    <mergeCell ref="ET26:FJ26"/>
    <mergeCell ref="DN25:ED25"/>
    <mergeCell ref="ET25:FJ25"/>
    <mergeCell ref="AT34:BI34"/>
    <mergeCell ref="A27:AM27"/>
    <mergeCell ref="A32:AM32"/>
    <mergeCell ref="AN32:AS32"/>
    <mergeCell ref="AT32:BI32"/>
    <mergeCell ref="A30:AM30"/>
    <mergeCell ref="BJ30:CE30"/>
    <mergeCell ref="CF31:CV31"/>
    <mergeCell ref="A31:AM31"/>
    <mergeCell ref="AN31:AS31"/>
    <mergeCell ref="AT31:BI31"/>
    <mergeCell ref="BJ31:CE31"/>
    <mergeCell ref="BJ27:CE27"/>
    <mergeCell ref="AN26:AS26"/>
    <mergeCell ref="AT26:BI26"/>
    <mergeCell ref="CF30:CV30"/>
    <mergeCell ref="DN28:ED28"/>
    <mergeCell ref="EE30:ES30"/>
    <mergeCell ref="DN29:ED29"/>
    <mergeCell ref="EE29:ES29"/>
    <mergeCell ref="AN30:AS30"/>
    <mergeCell ref="AT30:BI30"/>
    <mergeCell ref="A25:AM25"/>
    <mergeCell ref="AN25:AS25"/>
    <mergeCell ref="AT25:BI25"/>
    <mergeCell ref="BJ25:CE25"/>
    <mergeCell ref="CF25:CV25"/>
    <mergeCell ref="CW25:DM25"/>
    <mergeCell ref="ET29:FJ29"/>
    <mergeCell ref="A29:AM29"/>
    <mergeCell ref="AN29:AS29"/>
    <mergeCell ref="AT29:BI29"/>
    <mergeCell ref="BJ29:CE29"/>
    <mergeCell ref="CF29:CV29"/>
    <mergeCell ref="CW29:DM29"/>
  </mergeCells>
  <printOptions/>
  <pageMargins left="0.3937007874015748" right="0.3937007874015748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63"/>
  <sheetViews>
    <sheetView view="pageBreakPreview" zoomScaleSheetLayoutView="100" zoomScalePageLayoutView="0" workbookViewId="0" topLeftCell="A34">
      <selection activeCell="CH7" sqref="CH7:CW7"/>
    </sheetView>
  </sheetViews>
  <sheetFormatPr defaultColWidth="0.875" defaultRowHeight="12.75"/>
  <cols>
    <col min="1" max="35" width="0.875" style="1" customWidth="1"/>
    <col min="36" max="36" width="4.00390625" style="1" customWidth="1"/>
    <col min="37" max="53" width="0.875" style="1" customWidth="1"/>
    <col min="54" max="54" width="17.25390625" style="1" customWidth="1"/>
    <col min="55" max="71" width="0.875" style="1" customWidth="1"/>
    <col min="72" max="72" width="6.25390625" style="1" customWidth="1"/>
    <col min="73" max="84" width="0.875" style="1" customWidth="1"/>
    <col min="85" max="85" width="3.375" style="1" customWidth="1"/>
    <col min="86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56</v>
      </c>
    </row>
    <row r="2" spans="1:166" ht="19.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</row>
    <row r="3" spans="1:166" ht="22.5" customHeight="1">
      <c r="A3" s="125" t="s">
        <v>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6"/>
      <c r="AK3" s="45" t="s">
        <v>17</v>
      </c>
      <c r="AL3" s="46"/>
      <c r="AM3" s="46"/>
      <c r="AN3" s="46"/>
      <c r="AO3" s="46"/>
      <c r="AP3" s="52"/>
      <c r="AQ3" s="45" t="s">
        <v>81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52"/>
      <c r="BC3" s="45" t="s">
        <v>51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52"/>
      <c r="BU3" s="45" t="s">
        <v>24</v>
      </c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52"/>
      <c r="CH3" s="39" t="s">
        <v>18</v>
      </c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1"/>
      <c r="EK3" s="39" t="s">
        <v>26</v>
      </c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</row>
    <row r="4" spans="1:166" ht="4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47"/>
      <c r="AL4" s="48"/>
      <c r="AM4" s="48"/>
      <c r="AN4" s="48"/>
      <c r="AO4" s="48"/>
      <c r="AP4" s="53"/>
      <c r="AQ4" s="47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53"/>
      <c r="BC4" s="47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53"/>
      <c r="BU4" s="47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53"/>
      <c r="CH4" s="40" t="s">
        <v>80</v>
      </c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1"/>
      <c r="CX4" s="39" t="s">
        <v>19</v>
      </c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1"/>
      <c r="DK4" s="39" t="s">
        <v>20</v>
      </c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1"/>
      <c r="DX4" s="39" t="s">
        <v>21</v>
      </c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1"/>
      <c r="EK4" s="47" t="s">
        <v>25</v>
      </c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53"/>
      <c r="EX4" s="47" t="s">
        <v>30</v>
      </c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123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4"/>
      <c r="AK5" s="42">
        <v>2</v>
      </c>
      <c r="AL5" s="43"/>
      <c r="AM5" s="43"/>
      <c r="AN5" s="43"/>
      <c r="AO5" s="43"/>
      <c r="AP5" s="44"/>
      <c r="AQ5" s="42">
        <v>3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4"/>
      <c r="BC5" s="42">
        <v>4</v>
      </c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4"/>
      <c r="BU5" s="42">
        <v>5</v>
      </c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4"/>
      <c r="CH5" s="42">
        <v>6</v>
      </c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4"/>
      <c r="CX5" s="42">
        <v>7</v>
      </c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  <c r="DK5" s="42">
        <v>8</v>
      </c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4"/>
      <c r="DX5" s="42">
        <v>9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4"/>
      <c r="EK5" s="42">
        <v>10</v>
      </c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2">
        <v>11</v>
      </c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</row>
    <row r="6" spans="1:166" ht="15" customHeight="1">
      <c r="A6" s="129" t="s">
        <v>23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50" t="s">
        <v>33</v>
      </c>
      <c r="AL6" s="51"/>
      <c r="AM6" s="51"/>
      <c r="AN6" s="51"/>
      <c r="AO6" s="51"/>
      <c r="AP6" s="51"/>
      <c r="AQ6" s="68" t="s">
        <v>41</v>
      </c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17">
        <f>BC8+BC9+BC10+BC11+BC12+BC13+BC14+BC15+BC16+BC17+BC18+BC19+BC20+BC21+BC22+BC23+BC24+BC25+BC26+BC27+BC28+BC29+BC30+BC31+BC32+BC33+BC34+BC35+BC36+BC37+BC40+BC41+BC42+BC43+BC44+BC45+BC46+BC47+BC48+BC49+BC50+BC51+BC52+BC53+BC54+BC55+BC56+BC57+BC58+BC59+BC60+BC61+BC38</f>
        <v>29256201.310000002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>
        <f>BC6</f>
        <v>29256201.310000002</v>
      </c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>
        <f>CH8+CH9+CH10+CH11+CH12+CH13+CH14+CH15+CH16+CH17+CH18+CH19+CH20+CH21+CH22+CH23+CH24+CH25+CH26+CH27+CH28+CH29+CH30+CH31+CH32+CH33+CH34+CH35+CH36+CH37+CH39+CH40+CH41+CH42+CH43+CH44+CH45+CH46+CH47+CH48+CH49+CH50+CH51+CH52+CH53+CH54+CH55+CH56+CH57+CH58+CH59+CH60+CH61+CH38</f>
        <v>26598083.920000006</v>
      </c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>
        <f>CH6</f>
        <v>26598083.920000006</v>
      </c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25">
        <f>EK8+EK9+EK10+EK11+EK12+EK13+EK14+EK15+EK16+EK17+EK18+EK19+EK20+EK21+EK22+EK23+EK24+EK25+EK26+EK27+EK28+EK29+EK30+EK31+EK32+EK33+EK34+EK35+EK36+EK37+EK39+EK40+EK42+EK43+EK44+EK45+EK46+EK47+EK48+EK49+EK50+EK51+EK52+EK53+EK54+EK55+EK56+EK57+EK58+EK59+EK60+EK61</f>
        <v>2658117.3899999997</v>
      </c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49"/>
      <c r="EX6" s="25">
        <f>EX8+EX9+EX10+EX11+EX12+EX13+EX14+EX15+EX16+EX17+EX18+EX19+EX20+EX21+EX22+EX23+EX24+EX25+EX26+EX27+EX28+EX29+EX30+EX31+EX32+EX33+EX34+EX35+EX36+EX37+EX39+EX40+EX42+EX43+EX44+EX45+EX46+EX47+EX48+EX49+EX50+EX51+EX52+EX53+EX54+EX55+EX56+EX57+EX58+EX59+EX60+EX61</f>
        <v>2658117.3899999997</v>
      </c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49"/>
    </row>
    <row r="7" spans="1:166" ht="15.75" customHeight="1">
      <c r="A7" s="130" t="s">
        <v>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116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8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 t="s">
        <v>153</v>
      </c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49"/>
    </row>
    <row r="8" spans="1:166" ht="15.75" customHeight="1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20"/>
      <c r="AL8" s="21"/>
      <c r="AM8" s="21"/>
      <c r="AN8" s="21"/>
      <c r="AO8" s="21"/>
      <c r="AP8" s="21"/>
      <c r="AQ8" s="21" t="s">
        <v>91</v>
      </c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5">
        <v>3189110.09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>
        <v>3189110.09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116">
        <v>2897158.77</v>
      </c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8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>
        <f>CH8</f>
        <v>2897158.77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>
        <f>BC8-DX8</f>
        <v>291951.31999999983</v>
      </c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>
        <f>EK8</f>
        <v>291951.31999999983</v>
      </c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49"/>
    </row>
    <row r="9" spans="1:166" ht="15.75" customHeight="1">
      <c r="A9" s="105" t="s">
        <v>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20"/>
      <c r="AL9" s="21"/>
      <c r="AM9" s="21"/>
      <c r="AN9" s="21"/>
      <c r="AO9" s="21"/>
      <c r="AP9" s="21"/>
      <c r="AQ9" s="21" t="s">
        <v>92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5">
        <v>429803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>
        <v>429803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116">
        <v>429803</v>
      </c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8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>
        <f aca="true" t="shared" si="0" ref="DX9:DX60">CH9</f>
        <v>429803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>
        <f aca="true" t="shared" si="1" ref="EK9:EK43">BC9-DX9</f>
        <v>0</v>
      </c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>
        <f aca="true" t="shared" si="2" ref="EX9:EX43">EK9</f>
        <v>0</v>
      </c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49"/>
    </row>
    <row r="10" spans="1:166" ht="15.75" customHeight="1">
      <c r="A10" s="105" t="s">
        <v>95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0"/>
      <c r="AL10" s="21"/>
      <c r="AM10" s="21"/>
      <c r="AN10" s="21"/>
      <c r="AO10" s="21"/>
      <c r="AP10" s="21"/>
      <c r="AQ10" s="21" t="s">
        <v>94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5">
        <v>18577.33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>
        <v>18577.33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116">
        <v>18577.33</v>
      </c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8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>
        <f t="shared" si="0"/>
        <v>18577.33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>
        <f t="shared" si="1"/>
        <v>0</v>
      </c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>
        <f t="shared" si="2"/>
        <v>0</v>
      </c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49"/>
    </row>
    <row r="11" spans="1:166" ht="15.75" customHeight="1">
      <c r="A11" s="105" t="s">
        <v>99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20"/>
      <c r="AL11" s="21"/>
      <c r="AM11" s="21"/>
      <c r="AN11" s="21"/>
      <c r="AO11" s="21"/>
      <c r="AP11" s="21"/>
      <c r="AQ11" s="21" t="s">
        <v>96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5">
        <v>0</v>
      </c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>
        <v>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116">
        <v>0</v>
      </c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8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>
        <f t="shared" si="0"/>
        <v>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>
        <f t="shared" si="1"/>
        <v>0</v>
      </c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>
        <f t="shared" si="2"/>
        <v>0</v>
      </c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49"/>
    </row>
    <row r="12" spans="1:166" ht="15.75" customHeight="1">
      <c r="A12" s="105" t="s">
        <v>100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20"/>
      <c r="AL12" s="21"/>
      <c r="AM12" s="21"/>
      <c r="AN12" s="21"/>
      <c r="AO12" s="21"/>
      <c r="AP12" s="21"/>
      <c r="AQ12" s="21" t="s">
        <v>97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5">
        <v>2169069.56</v>
      </c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>
        <v>2169069.56</v>
      </c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116">
        <v>2050769.68</v>
      </c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8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>
        <f t="shared" si="0"/>
        <v>2050769.68</v>
      </c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>
        <f t="shared" si="1"/>
        <v>118299.88000000012</v>
      </c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>
        <f t="shared" si="2"/>
        <v>118299.88000000012</v>
      </c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49"/>
    </row>
    <row r="13" spans="1:166" ht="15.75" customHeight="1">
      <c r="A13" s="105" t="s">
        <v>100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20"/>
      <c r="AL13" s="21"/>
      <c r="AM13" s="21"/>
      <c r="AN13" s="21"/>
      <c r="AO13" s="21"/>
      <c r="AP13" s="21"/>
      <c r="AQ13" s="21" t="s">
        <v>98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5">
        <v>129800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>
        <v>129800</v>
      </c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>
        <v>129800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>
        <f t="shared" si="0"/>
        <v>129800</v>
      </c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>
        <f t="shared" si="1"/>
        <v>0</v>
      </c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>
        <f t="shared" si="2"/>
        <v>0</v>
      </c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49"/>
    </row>
    <row r="14" spans="1:166" ht="15.75" customHeight="1">
      <c r="A14" s="105" t="s">
        <v>102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20"/>
      <c r="AL14" s="21"/>
      <c r="AM14" s="21"/>
      <c r="AN14" s="21"/>
      <c r="AO14" s="21"/>
      <c r="AP14" s="21"/>
      <c r="AQ14" s="21" t="s">
        <v>101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5">
        <v>76442.2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>
        <v>76442.2</v>
      </c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>
        <v>76442.2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>
        <f t="shared" si="0"/>
        <v>76442.2</v>
      </c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>
        <f t="shared" si="1"/>
        <v>0</v>
      </c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>
        <f t="shared" si="2"/>
        <v>0</v>
      </c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49"/>
    </row>
    <row r="15" spans="1:166" ht="15.75" customHeight="1">
      <c r="A15" s="105" t="s">
        <v>104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20"/>
      <c r="AL15" s="21"/>
      <c r="AM15" s="21"/>
      <c r="AN15" s="21"/>
      <c r="AO15" s="21"/>
      <c r="AP15" s="21"/>
      <c r="AQ15" s="21" t="s">
        <v>103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5">
        <v>51000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>
        <v>51000</v>
      </c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>
        <v>51000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>
        <f t="shared" si="0"/>
        <v>51000</v>
      </c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>
        <f t="shared" si="1"/>
        <v>0</v>
      </c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>
        <f t="shared" si="2"/>
        <v>0</v>
      </c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49"/>
    </row>
    <row r="16" spans="1:166" ht="15.75" customHeight="1">
      <c r="A16" s="105" t="s">
        <v>105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20"/>
      <c r="AL16" s="21"/>
      <c r="AM16" s="21"/>
      <c r="AN16" s="21"/>
      <c r="AO16" s="21"/>
      <c r="AP16" s="21"/>
      <c r="AQ16" s="21" t="s">
        <v>106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5">
        <v>179164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>
        <v>179164</v>
      </c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>
        <v>179164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>
        <f t="shared" si="0"/>
        <v>179164</v>
      </c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>
        <f t="shared" si="1"/>
        <v>0</v>
      </c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>
        <f t="shared" si="2"/>
        <v>0</v>
      </c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49"/>
    </row>
    <row r="17" spans="1:166" ht="15.75" customHeight="1">
      <c r="A17" s="105" t="s">
        <v>167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20"/>
      <c r="AL17" s="21"/>
      <c r="AM17" s="21"/>
      <c r="AN17" s="21"/>
      <c r="AO17" s="21"/>
      <c r="AP17" s="21"/>
      <c r="AQ17" s="21" t="s">
        <v>168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5">
        <v>113205.63</v>
      </c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>
        <v>113205.63</v>
      </c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>
        <v>113205.63</v>
      </c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>
        <f>CH17</f>
        <v>113205.63</v>
      </c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>
        <f>BC17-DX17</f>
        <v>0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>
        <f>EK17</f>
        <v>0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49"/>
    </row>
    <row r="18" spans="1:166" ht="15.75" customHeight="1">
      <c r="A18" s="105" t="s">
        <v>108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20"/>
      <c r="AL18" s="21"/>
      <c r="AM18" s="21"/>
      <c r="AN18" s="21"/>
      <c r="AO18" s="21"/>
      <c r="AP18" s="21"/>
      <c r="AQ18" s="21" t="s">
        <v>107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5">
        <v>35310.4</v>
      </c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>
        <v>35310.4</v>
      </c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>
        <v>35310.4</v>
      </c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>
        <f t="shared" si="0"/>
        <v>35310.4</v>
      </c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>
        <f t="shared" si="1"/>
        <v>0</v>
      </c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>
        <f t="shared" si="2"/>
        <v>0</v>
      </c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49"/>
    </row>
    <row r="19" spans="1:166" ht="15.75" customHeight="1">
      <c r="A19" s="105" t="s">
        <v>102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20"/>
      <c r="AL19" s="21"/>
      <c r="AM19" s="21"/>
      <c r="AN19" s="21"/>
      <c r="AO19" s="21"/>
      <c r="AP19" s="21"/>
      <c r="AQ19" s="21" t="s">
        <v>109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5">
        <v>65779.85</v>
      </c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>
        <v>65779.85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>
        <v>65779.85</v>
      </c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>
        <f t="shared" si="0"/>
        <v>65779.85</v>
      </c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>
        <f t="shared" si="1"/>
        <v>0</v>
      </c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>
        <f t="shared" si="2"/>
        <v>0</v>
      </c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49"/>
    </row>
    <row r="20" spans="1:166" ht="15.75" customHeight="1">
      <c r="A20" s="105" t="s">
        <v>104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20"/>
      <c r="AL20" s="21"/>
      <c r="AM20" s="21"/>
      <c r="AN20" s="21"/>
      <c r="AO20" s="21"/>
      <c r="AP20" s="21"/>
      <c r="AQ20" s="21" t="s">
        <v>110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5">
        <v>38425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>
        <v>38425</v>
      </c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>
        <v>37905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>
        <f t="shared" si="0"/>
        <v>37905</v>
      </c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>
        <f t="shared" si="1"/>
        <v>520</v>
      </c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>
        <f t="shared" si="2"/>
        <v>520</v>
      </c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49"/>
    </row>
    <row r="21" spans="1:166" ht="15.75" customHeight="1">
      <c r="A21" s="105" t="s">
        <v>124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20"/>
      <c r="AL21" s="21"/>
      <c r="AM21" s="21"/>
      <c r="AN21" s="21"/>
      <c r="AO21" s="21"/>
      <c r="AP21" s="21"/>
      <c r="AQ21" s="21" t="s">
        <v>111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5">
        <v>58391.76</v>
      </c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>
        <v>58391.76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>
        <v>58391.76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>
        <f t="shared" si="0"/>
        <v>58391.76</v>
      </c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>
        <f t="shared" si="1"/>
        <v>0</v>
      </c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>
        <f t="shared" si="2"/>
        <v>0</v>
      </c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49"/>
    </row>
    <row r="22" spans="1:166" ht="22.5" customHeight="1">
      <c r="A22" s="115" t="s">
        <v>125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20"/>
      <c r="AL22" s="21"/>
      <c r="AM22" s="21"/>
      <c r="AN22" s="21"/>
      <c r="AO22" s="21"/>
      <c r="AP22" s="21"/>
      <c r="AQ22" s="21" t="s">
        <v>175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5">
        <v>16800</v>
      </c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>
        <v>16800</v>
      </c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>
        <v>16800</v>
      </c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>
        <f>CH22</f>
        <v>16800</v>
      </c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>
        <f>BC22-DX22</f>
        <v>0</v>
      </c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>
        <f>EK22</f>
        <v>0</v>
      </c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49"/>
    </row>
    <row r="23" spans="1:166" ht="22.5" customHeight="1">
      <c r="A23" s="115" t="s">
        <v>124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20"/>
      <c r="AL23" s="21"/>
      <c r="AM23" s="21"/>
      <c r="AN23" s="21"/>
      <c r="AO23" s="21"/>
      <c r="AP23" s="21"/>
      <c r="AQ23" s="21" t="s">
        <v>154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5">
        <v>0</v>
      </c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>
        <v>0</v>
      </c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>
        <v>0</v>
      </c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>
        <f t="shared" si="0"/>
        <v>0</v>
      </c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>
        <f t="shared" si="1"/>
        <v>0</v>
      </c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>
        <f t="shared" si="2"/>
        <v>0</v>
      </c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49"/>
    </row>
    <row r="24" spans="1:166" ht="22.5" customHeight="1">
      <c r="A24" s="115" t="s">
        <v>125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20"/>
      <c r="AL24" s="21"/>
      <c r="AM24" s="21"/>
      <c r="AN24" s="21"/>
      <c r="AO24" s="21"/>
      <c r="AP24" s="21"/>
      <c r="AQ24" s="21" t="s">
        <v>158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5">
        <v>230000</v>
      </c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>
        <v>230000</v>
      </c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>
        <v>230000</v>
      </c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>
        <f>CH24</f>
        <v>230000</v>
      </c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>
        <f>BC24-DX24</f>
        <v>0</v>
      </c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>
        <f>EK24</f>
        <v>0</v>
      </c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49"/>
    </row>
    <row r="25" spans="1:166" ht="22.5" customHeight="1">
      <c r="A25" s="115" t="s">
        <v>125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20"/>
      <c r="AL25" s="21"/>
      <c r="AM25" s="21"/>
      <c r="AN25" s="21"/>
      <c r="AO25" s="21"/>
      <c r="AP25" s="21"/>
      <c r="AQ25" s="21" t="s">
        <v>112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5">
        <v>272719.82</v>
      </c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>
        <v>272719.82</v>
      </c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>
        <v>272719.82</v>
      </c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>
        <f>CH25</f>
        <v>272719.82</v>
      </c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>
        <f>BC25-DX25</f>
        <v>0</v>
      </c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>
        <f>EK25</f>
        <v>0</v>
      </c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49"/>
    </row>
    <row r="26" spans="1:166" ht="15.75" customHeight="1">
      <c r="A26" s="105" t="s">
        <v>126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20"/>
      <c r="AL26" s="21"/>
      <c r="AM26" s="21"/>
      <c r="AN26" s="21"/>
      <c r="AO26" s="21"/>
      <c r="AP26" s="21"/>
      <c r="AQ26" s="21" t="s">
        <v>113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5">
        <v>0</v>
      </c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>
        <v>0</v>
      </c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>
        <v>0</v>
      </c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>
        <f t="shared" si="0"/>
        <v>0</v>
      </c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>
        <f t="shared" si="1"/>
        <v>0</v>
      </c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>
        <f t="shared" si="2"/>
        <v>0</v>
      </c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49"/>
    </row>
    <row r="27" spans="1:166" ht="15.75" customHeight="1">
      <c r="A27" s="105" t="s">
        <v>126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20"/>
      <c r="AL27" s="21"/>
      <c r="AM27" s="21"/>
      <c r="AN27" s="21"/>
      <c r="AO27" s="21"/>
      <c r="AP27" s="21"/>
      <c r="AQ27" s="21" t="s">
        <v>146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5">
        <v>530.56</v>
      </c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>
        <v>530.56</v>
      </c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>
        <v>530.56</v>
      </c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>
        <f t="shared" si="0"/>
        <v>530.56</v>
      </c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>
        <f>BC27-DX27</f>
        <v>0</v>
      </c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>
        <f>EK27</f>
        <v>0</v>
      </c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49"/>
    </row>
    <row r="28" spans="1:166" ht="15.75" customHeight="1">
      <c r="A28" s="105" t="s">
        <v>126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20"/>
      <c r="AL28" s="21"/>
      <c r="AM28" s="21"/>
      <c r="AN28" s="21"/>
      <c r="AO28" s="21"/>
      <c r="AP28" s="21"/>
      <c r="AQ28" s="21" t="s">
        <v>176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5">
        <v>264.08</v>
      </c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>
        <v>264.08</v>
      </c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>
        <v>264.08</v>
      </c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>
        <f>CH28</f>
        <v>264.08</v>
      </c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>
        <f>BC28-DX28</f>
        <v>0</v>
      </c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>
        <f>EK28</f>
        <v>0</v>
      </c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49"/>
    </row>
    <row r="29" spans="1:166" ht="15.75" customHeight="1">
      <c r="A29" s="105" t="s">
        <v>126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20"/>
      <c r="AL29" s="21"/>
      <c r="AM29" s="21"/>
      <c r="AN29" s="21"/>
      <c r="AO29" s="21"/>
      <c r="AP29" s="21"/>
      <c r="AQ29" s="21" t="s">
        <v>114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5">
        <v>0</v>
      </c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>
        <v>0</v>
      </c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>
        <v>0</v>
      </c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>
        <f t="shared" si="0"/>
        <v>0</v>
      </c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>
        <f>BC29-DX29</f>
        <v>0</v>
      </c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>
        <f>EK29</f>
        <v>0</v>
      </c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49"/>
    </row>
    <row r="30" spans="1:166" ht="15.75" customHeight="1">
      <c r="A30" s="105" t="s">
        <v>126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20"/>
      <c r="AL30" s="21"/>
      <c r="AM30" s="21"/>
      <c r="AN30" s="21"/>
      <c r="AO30" s="21"/>
      <c r="AP30" s="21"/>
      <c r="AQ30" s="21" t="s">
        <v>147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5">
        <v>3257.88</v>
      </c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>
        <v>3257.88</v>
      </c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>
        <v>3257.88</v>
      </c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>
        <f t="shared" si="0"/>
        <v>3257.88</v>
      </c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>
        <f t="shared" si="1"/>
        <v>0</v>
      </c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>
        <f t="shared" si="2"/>
        <v>0</v>
      </c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49"/>
    </row>
    <row r="31" spans="1:166" ht="15.75" customHeight="1">
      <c r="A31" s="105" t="s">
        <v>93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20"/>
      <c r="AL31" s="21"/>
      <c r="AM31" s="21"/>
      <c r="AN31" s="21"/>
      <c r="AO31" s="21"/>
      <c r="AP31" s="21"/>
      <c r="AQ31" s="21" t="s">
        <v>115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5">
        <v>3228100</v>
      </c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>
        <v>3228100</v>
      </c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>
        <v>3228100</v>
      </c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>
        <f t="shared" si="0"/>
        <v>3228100</v>
      </c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>
        <f t="shared" si="1"/>
        <v>0</v>
      </c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>
        <f t="shared" si="2"/>
        <v>0</v>
      </c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49"/>
    </row>
    <row r="32" spans="1:166" ht="15.75" customHeight="1">
      <c r="A32" s="105" t="s">
        <v>124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20"/>
      <c r="AL32" s="21"/>
      <c r="AM32" s="21"/>
      <c r="AN32" s="21"/>
      <c r="AO32" s="21"/>
      <c r="AP32" s="21"/>
      <c r="AQ32" s="21" t="s">
        <v>116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5">
        <v>662479.44</v>
      </c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>
        <v>662479.44</v>
      </c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>
        <v>657985.51</v>
      </c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>
        <f t="shared" si="0"/>
        <v>657985.51</v>
      </c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>
        <f>BC32-DX32</f>
        <v>4493.929999999935</v>
      </c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>
        <f>EK32</f>
        <v>4493.929999999935</v>
      </c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49"/>
    </row>
    <row r="33" spans="1:166" ht="18" customHeight="1">
      <c r="A33" s="137" t="s">
        <v>165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  <c r="AK33" s="20"/>
      <c r="AL33" s="21"/>
      <c r="AM33" s="21"/>
      <c r="AN33" s="21"/>
      <c r="AO33" s="21"/>
      <c r="AP33" s="21"/>
      <c r="AQ33" s="21" t="s">
        <v>117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5">
        <v>1892480.5</v>
      </c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>
        <v>1892480.5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>
        <v>1892480.5</v>
      </c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>
        <f t="shared" si="0"/>
        <v>1892480.5</v>
      </c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>
        <f>BC33-DX33</f>
        <v>0</v>
      </c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>
        <f>EK33</f>
        <v>0</v>
      </c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49"/>
    </row>
    <row r="34" spans="1:166" ht="15" customHeight="1">
      <c r="A34" s="105" t="s">
        <v>124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20"/>
      <c r="AL34" s="21"/>
      <c r="AM34" s="21"/>
      <c r="AN34" s="21"/>
      <c r="AO34" s="21"/>
      <c r="AP34" s="21"/>
      <c r="AQ34" s="21" t="s">
        <v>118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5">
        <v>1178501.36</v>
      </c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>
        <v>1178501.36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>
        <v>1058315.58</v>
      </c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>
        <f t="shared" si="0"/>
        <v>1058315.58</v>
      </c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>
        <f t="shared" si="1"/>
        <v>120185.78000000003</v>
      </c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>
        <f t="shared" si="2"/>
        <v>120185.78000000003</v>
      </c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49"/>
    </row>
    <row r="35" spans="1:166" ht="14.25" customHeight="1">
      <c r="A35" s="105" t="s">
        <v>124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20"/>
      <c r="AL35" s="21"/>
      <c r="AM35" s="21"/>
      <c r="AN35" s="21"/>
      <c r="AO35" s="21"/>
      <c r="AP35" s="21"/>
      <c r="AQ35" s="21" t="s">
        <v>138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5">
        <v>35400</v>
      </c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>
        <v>35400</v>
      </c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>
        <v>35400</v>
      </c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>
        <f t="shared" si="0"/>
        <v>35400</v>
      </c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>
        <f aca="true" t="shared" si="3" ref="EK35:EK42">BC35-DX35</f>
        <v>0</v>
      </c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>
        <f aca="true" t="shared" si="4" ref="EX35:EX42">EK35</f>
        <v>0</v>
      </c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49"/>
    </row>
    <row r="36" spans="1:166" ht="21" customHeight="1">
      <c r="A36" s="115" t="s">
        <v>139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20"/>
      <c r="AL36" s="21"/>
      <c r="AM36" s="21"/>
      <c r="AN36" s="21"/>
      <c r="AO36" s="21"/>
      <c r="AP36" s="21"/>
      <c r="AQ36" s="21" t="s">
        <v>169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5">
        <v>170600</v>
      </c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>
        <v>170600</v>
      </c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>
        <v>170600</v>
      </c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>
        <f>CH36</f>
        <v>170600</v>
      </c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>
        <f t="shared" si="3"/>
        <v>0</v>
      </c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>
        <f t="shared" si="4"/>
        <v>0</v>
      </c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49"/>
    </row>
    <row r="37" spans="1:166" ht="21" customHeight="1">
      <c r="A37" s="115" t="s">
        <v>139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20"/>
      <c r="AL37" s="21"/>
      <c r="AM37" s="21"/>
      <c r="AN37" s="21"/>
      <c r="AO37" s="21"/>
      <c r="AP37" s="21"/>
      <c r="AQ37" s="21" t="s">
        <v>140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5">
        <v>0</v>
      </c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>
        <v>0</v>
      </c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>
        <v>0</v>
      </c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>
        <f t="shared" si="0"/>
        <v>0</v>
      </c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>
        <f t="shared" si="3"/>
        <v>0</v>
      </c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>
        <f t="shared" si="4"/>
        <v>0</v>
      </c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49"/>
    </row>
    <row r="38" spans="1:166" ht="21" customHeight="1">
      <c r="A38" s="115" t="s">
        <v>185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20"/>
      <c r="AL38" s="21"/>
      <c r="AM38" s="21"/>
      <c r="AN38" s="21"/>
      <c r="AO38" s="21"/>
      <c r="AP38" s="21"/>
      <c r="AQ38" s="21" t="s">
        <v>186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5">
        <v>749</v>
      </c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>
        <v>749</v>
      </c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>
        <v>749</v>
      </c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>
        <f>CH38</f>
        <v>749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>
        <f>BC38-DX38</f>
        <v>0</v>
      </c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>
        <f>EK38</f>
        <v>0</v>
      </c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49"/>
    </row>
    <row r="39" spans="1:166" ht="15.75" customHeight="1">
      <c r="A39" s="105" t="s">
        <v>126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20"/>
      <c r="AL39" s="21"/>
      <c r="AM39" s="21"/>
      <c r="AN39" s="21"/>
      <c r="AO39" s="21"/>
      <c r="AP39" s="21"/>
      <c r="AQ39" s="21" t="s">
        <v>119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5">
        <v>0</v>
      </c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>
        <v>0</v>
      </c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>
        <v>0</v>
      </c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>
        <f>CH39</f>
        <v>0</v>
      </c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>
        <f t="shared" si="3"/>
        <v>0</v>
      </c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>
        <f t="shared" si="4"/>
        <v>0</v>
      </c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49"/>
    </row>
    <row r="40" spans="1:166" ht="15.75" customHeight="1">
      <c r="A40" s="105" t="s">
        <v>126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20"/>
      <c r="AL40" s="21"/>
      <c r="AM40" s="21"/>
      <c r="AN40" s="21"/>
      <c r="AO40" s="21"/>
      <c r="AP40" s="21"/>
      <c r="AQ40" s="21" t="s">
        <v>157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5">
        <f>225739.2-35000-119929.2</f>
        <v>70810.00000000001</v>
      </c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>
        <v>70810</v>
      </c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>
        <v>70810</v>
      </c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>
        <f t="shared" si="0"/>
        <v>70810</v>
      </c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>
        <f t="shared" si="3"/>
        <v>0</v>
      </c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>
        <f t="shared" si="4"/>
        <v>0</v>
      </c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49"/>
    </row>
    <row r="41" spans="1:166" ht="15.75" customHeight="1">
      <c r="A41" s="105" t="s">
        <v>178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20"/>
      <c r="AL41" s="21"/>
      <c r="AM41" s="21"/>
      <c r="AN41" s="21"/>
      <c r="AO41" s="21"/>
      <c r="AP41" s="21"/>
      <c r="AQ41" s="21" t="s">
        <v>179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5">
        <v>800000</v>
      </c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>
        <v>800000</v>
      </c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>
        <v>800000</v>
      </c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>
        <f>CH41</f>
        <v>800000</v>
      </c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>
        <f>BC41-DX41</f>
        <v>0</v>
      </c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>
        <f>EK41</f>
        <v>0</v>
      </c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49"/>
    </row>
    <row r="42" spans="1:166" ht="15.75" customHeight="1">
      <c r="A42" s="105" t="s">
        <v>126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20"/>
      <c r="AL42" s="21"/>
      <c r="AM42" s="21"/>
      <c r="AN42" s="21"/>
      <c r="AO42" s="21"/>
      <c r="AP42" s="21"/>
      <c r="AQ42" s="21" t="s">
        <v>148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5">
        <v>0</v>
      </c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>
        <v>0</v>
      </c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>
        <v>0</v>
      </c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>
        <f t="shared" si="0"/>
        <v>0</v>
      </c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>
        <f t="shared" si="3"/>
        <v>0</v>
      </c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>
        <f t="shared" si="4"/>
        <v>0</v>
      </c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49"/>
    </row>
    <row r="43" spans="1:166" ht="15.75" customHeight="1">
      <c r="A43" s="105" t="s">
        <v>126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20"/>
      <c r="AL43" s="21"/>
      <c r="AM43" s="21"/>
      <c r="AN43" s="21"/>
      <c r="AO43" s="21"/>
      <c r="AP43" s="21"/>
      <c r="AQ43" s="21" t="s">
        <v>120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5">
        <v>0</v>
      </c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>
        <v>0</v>
      </c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>
        <v>0</v>
      </c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>
        <f t="shared" si="0"/>
        <v>0</v>
      </c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>
        <f t="shared" si="1"/>
        <v>0</v>
      </c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>
        <f t="shared" si="2"/>
        <v>0</v>
      </c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49"/>
    </row>
    <row r="44" spans="1:166" ht="15.75" customHeight="1">
      <c r="A44" s="105" t="s">
        <v>126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20"/>
      <c r="AL44" s="21"/>
      <c r="AM44" s="21"/>
      <c r="AN44" s="21"/>
      <c r="AO44" s="21"/>
      <c r="AP44" s="21"/>
      <c r="AQ44" s="21" t="s">
        <v>149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5">
        <v>1326.4</v>
      </c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>
        <v>1326.4</v>
      </c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>
        <v>1326.4</v>
      </c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>
        <f t="shared" si="0"/>
        <v>1326.4</v>
      </c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>
        <f aca="true" t="shared" si="5" ref="EK44:EK61">BC44-DX44</f>
        <v>0</v>
      </c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>
        <f aca="true" t="shared" si="6" ref="EX44:EX61">EK44</f>
        <v>0</v>
      </c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49"/>
    </row>
    <row r="45" spans="1:166" ht="15.75" customHeight="1" thickBot="1">
      <c r="A45" s="108" t="s">
        <v>126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36"/>
      <c r="AL45" s="27"/>
      <c r="AM45" s="27"/>
      <c r="AN45" s="27"/>
      <c r="AO45" s="27"/>
      <c r="AP45" s="27"/>
      <c r="AQ45" s="27" t="s">
        <v>121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106">
        <v>0</v>
      </c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>
        <v>0</v>
      </c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>
        <v>0</v>
      </c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25">
        <f t="shared" si="0"/>
        <v>0</v>
      </c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>
        <f t="shared" si="5"/>
        <v>0</v>
      </c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>
        <f t="shared" si="6"/>
        <v>0</v>
      </c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49"/>
    </row>
    <row r="46" spans="1:166" ht="15.75" customHeight="1" thickBot="1">
      <c r="A46" s="113" t="s">
        <v>126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4"/>
      <c r="AK46" s="120"/>
      <c r="AL46" s="121"/>
      <c r="AM46" s="121"/>
      <c r="AN46" s="121"/>
      <c r="AO46" s="121"/>
      <c r="AP46" s="122"/>
      <c r="AQ46" s="27" t="s">
        <v>150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110">
        <f>140910.33+35000-0.33</f>
        <v>175910</v>
      </c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0">
        <f>140910.33+35000-0.33</f>
        <v>175910</v>
      </c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2"/>
      <c r="CH46" s="110">
        <v>175910</v>
      </c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2"/>
      <c r="CX46" s="110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2"/>
      <c r="DK46" s="110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2"/>
      <c r="DX46" s="25">
        <f t="shared" si="0"/>
        <v>175910</v>
      </c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116">
        <f t="shared" si="5"/>
        <v>0</v>
      </c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8"/>
      <c r="EX46" s="116">
        <f t="shared" si="6"/>
        <v>0</v>
      </c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9"/>
    </row>
    <row r="47" spans="1:166" ht="15.75" customHeight="1" thickBot="1">
      <c r="A47" s="113" t="s">
        <v>126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K47" s="120"/>
      <c r="AL47" s="121"/>
      <c r="AM47" s="121"/>
      <c r="AN47" s="121"/>
      <c r="AO47" s="121"/>
      <c r="AP47" s="122"/>
      <c r="AQ47" s="27" t="s">
        <v>155</v>
      </c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110">
        <v>0</v>
      </c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2"/>
      <c r="BU47" s="110">
        <v>0</v>
      </c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2"/>
      <c r="CH47" s="110">
        <v>0</v>
      </c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2"/>
      <c r="CX47" s="110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2"/>
      <c r="DK47" s="110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2"/>
      <c r="DX47" s="25">
        <f t="shared" si="0"/>
        <v>0</v>
      </c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116">
        <f t="shared" si="5"/>
        <v>0</v>
      </c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8"/>
      <c r="EX47" s="116">
        <f t="shared" si="6"/>
        <v>0</v>
      </c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9"/>
    </row>
    <row r="48" spans="1:166" ht="15.75" customHeight="1" thickBot="1">
      <c r="A48" s="113" t="s">
        <v>126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4"/>
      <c r="AK48" s="120"/>
      <c r="AL48" s="121"/>
      <c r="AM48" s="121"/>
      <c r="AN48" s="121"/>
      <c r="AO48" s="121"/>
      <c r="AP48" s="122"/>
      <c r="AQ48" s="27" t="s">
        <v>156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110">
        <v>157.47</v>
      </c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2"/>
      <c r="BU48" s="110">
        <v>157.47</v>
      </c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2"/>
      <c r="CH48" s="110">
        <v>157.47</v>
      </c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2"/>
      <c r="CX48" s="110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2"/>
      <c r="DK48" s="110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2"/>
      <c r="DX48" s="25">
        <f>CH48</f>
        <v>157.47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116">
        <f t="shared" si="5"/>
        <v>0</v>
      </c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8"/>
      <c r="EX48" s="116">
        <f t="shared" si="6"/>
        <v>0</v>
      </c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9"/>
    </row>
    <row r="49" spans="1:166" ht="15.75" customHeight="1" thickBot="1">
      <c r="A49" s="113" t="s">
        <v>126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120"/>
      <c r="AL49" s="121"/>
      <c r="AM49" s="121"/>
      <c r="AN49" s="121"/>
      <c r="AO49" s="121"/>
      <c r="AP49" s="122"/>
      <c r="AQ49" s="139" t="s">
        <v>122</v>
      </c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  <c r="BC49" s="110">
        <v>0</v>
      </c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2"/>
      <c r="BU49" s="110">
        <v>0</v>
      </c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2"/>
      <c r="CH49" s="110">
        <v>0</v>
      </c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2"/>
      <c r="CX49" s="110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2"/>
      <c r="DK49" s="110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2"/>
      <c r="DX49" s="25">
        <f t="shared" si="0"/>
        <v>0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116">
        <f t="shared" si="5"/>
        <v>0</v>
      </c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8"/>
      <c r="EX49" s="116">
        <f t="shared" si="6"/>
        <v>0</v>
      </c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9"/>
    </row>
    <row r="50" spans="1:166" ht="15.75" customHeight="1" thickBot="1">
      <c r="A50" s="113" t="s">
        <v>164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120"/>
      <c r="AL50" s="121"/>
      <c r="AM50" s="121"/>
      <c r="AN50" s="121"/>
      <c r="AO50" s="121"/>
      <c r="AP50" s="122"/>
      <c r="AQ50" s="139" t="s">
        <v>171</v>
      </c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2"/>
      <c r="BC50" s="110">
        <f>1154929.2+1454588.66+7604.34+364970.35+550405.8</f>
        <v>3532498.3499999996</v>
      </c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2"/>
      <c r="BU50" s="110">
        <v>3532498.35</v>
      </c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2"/>
      <c r="CH50" s="110">
        <v>3532498.35</v>
      </c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2"/>
      <c r="CX50" s="110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2"/>
      <c r="DK50" s="110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2"/>
      <c r="DX50" s="25">
        <f t="shared" si="0"/>
        <v>3532498.35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116">
        <f t="shared" si="5"/>
        <v>0</v>
      </c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8"/>
      <c r="EX50" s="116">
        <f t="shared" si="6"/>
        <v>0</v>
      </c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9"/>
    </row>
    <row r="51" spans="1:166" ht="15.75" customHeight="1" thickBot="1">
      <c r="A51" s="108" t="s">
        <v>126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36"/>
      <c r="AL51" s="27"/>
      <c r="AM51" s="27"/>
      <c r="AN51" s="27"/>
      <c r="AO51" s="27"/>
      <c r="AP51" s="27"/>
      <c r="AQ51" s="27" t="s">
        <v>123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106">
        <v>0</v>
      </c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>
        <v>0</v>
      </c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>
        <v>0</v>
      </c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25">
        <f t="shared" si="0"/>
        <v>0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5"/>
        <v>0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6"/>
        <v>0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49"/>
    </row>
    <row r="52" spans="1:166" ht="15.75" customHeight="1" thickBot="1">
      <c r="A52" s="113" t="s">
        <v>164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36"/>
      <c r="AL52" s="27"/>
      <c r="AM52" s="27"/>
      <c r="AN52" s="27"/>
      <c r="AO52" s="27"/>
      <c r="AP52" s="27"/>
      <c r="AQ52" s="27" t="s">
        <v>172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106">
        <v>1607164.85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>
        <v>1607164.85</v>
      </c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>
        <v>1607164.85</v>
      </c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25">
        <f t="shared" si="0"/>
        <v>1607164.85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5"/>
        <v>0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6"/>
        <v>0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49"/>
    </row>
    <row r="53" spans="1:166" ht="15.75" customHeight="1" thickBot="1">
      <c r="A53" s="113" t="s">
        <v>164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4"/>
      <c r="AK53" s="36"/>
      <c r="AL53" s="27"/>
      <c r="AM53" s="27"/>
      <c r="AN53" s="27"/>
      <c r="AO53" s="27"/>
      <c r="AP53" s="27"/>
      <c r="AQ53" s="27" t="s">
        <v>170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106">
        <f>7604.34-7604.34</f>
        <v>0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>
        <f>7604.34-7604.34</f>
        <v>0</v>
      </c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>
        <v>0</v>
      </c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25">
        <f>CH53</f>
        <v>0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>BC53-DX53</f>
        <v>0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>EK53</f>
        <v>0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49"/>
    </row>
    <row r="54" spans="1:166" ht="15.75" customHeight="1" thickBot="1">
      <c r="A54" s="108" t="s">
        <v>124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36"/>
      <c r="AL54" s="27"/>
      <c r="AM54" s="27"/>
      <c r="AN54" s="27"/>
      <c r="AO54" s="27"/>
      <c r="AP54" s="27"/>
      <c r="AQ54" s="27" t="s">
        <v>141</v>
      </c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106">
        <v>114228.48</v>
      </c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>
        <v>114228.48</v>
      </c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>
        <v>64482</v>
      </c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25">
        <f t="shared" si="0"/>
        <v>64482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5"/>
        <v>49746.479999999996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6"/>
        <v>49746.479999999996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49"/>
    </row>
    <row r="55" spans="1:166" ht="15.75" customHeight="1" thickBot="1">
      <c r="A55" s="108" t="s">
        <v>126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36"/>
      <c r="AL55" s="27"/>
      <c r="AM55" s="27"/>
      <c r="AN55" s="27"/>
      <c r="AO55" s="27"/>
      <c r="AP55" s="27"/>
      <c r="AQ55" s="27" t="s">
        <v>142</v>
      </c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106">
        <v>0</v>
      </c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>
        <v>0</v>
      </c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>
        <v>0</v>
      </c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25">
        <f t="shared" si="0"/>
        <v>0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5"/>
        <v>0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6"/>
        <v>0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49"/>
    </row>
    <row r="56" spans="1:166" ht="15.75" customHeight="1" thickBot="1">
      <c r="A56" s="108" t="s">
        <v>126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9"/>
      <c r="AK56" s="36"/>
      <c r="AL56" s="27"/>
      <c r="AM56" s="27"/>
      <c r="AN56" s="27"/>
      <c r="AO56" s="27"/>
      <c r="AP56" s="27"/>
      <c r="AQ56" s="27" t="s">
        <v>151</v>
      </c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106">
        <v>0</v>
      </c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>
        <v>0</v>
      </c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>
        <v>0</v>
      </c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25">
        <f t="shared" si="0"/>
        <v>0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5"/>
        <v>0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6"/>
        <v>0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49"/>
    </row>
    <row r="57" spans="1:166" ht="25.5" customHeight="1" thickBot="1">
      <c r="A57" s="107" t="s">
        <v>139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9"/>
      <c r="AK57" s="36"/>
      <c r="AL57" s="27"/>
      <c r="AM57" s="27"/>
      <c r="AN57" s="27"/>
      <c r="AO57" s="27"/>
      <c r="AP57" s="27"/>
      <c r="AQ57" s="27" t="s">
        <v>173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106">
        <f>100000-100000</f>
        <v>0</v>
      </c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>
        <v>0</v>
      </c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>
        <v>0</v>
      </c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25">
        <f>CH57</f>
        <v>0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>BC57-DX57</f>
        <v>0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>EK57</f>
        <v>0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49"/>
    </row>
    <row r="58" spans="1:166" ht="28.5" customHeight="1" thickBot="1">
      <c r="A58" s="107" t="s">
        <v>162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9"/>
      <c r="AK58" s="36"/>
      <c r="AL58" s="27"/>
      <c r="AM58" s="27"/>
      <c r="AN58" s="27"/>
      <c r="AO58" s="27"/>
      <c r="AP58" s="27"/>
      <c r="AQ58" s="27" t="s">
        <v>174</v>
      </c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106">
        <f>6913550+97620</f>
        <v>7011170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>
        <f>6913550+97620</f>
        <v>7011170</v>
      </c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>
        <v>4938250</v>
      </c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25">
        <f t="shared" si="0"/>
        <v>4938250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5"/>
        <v>2072920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6"/>
        <v>2072920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49"/>
    </row>
    <row r="59" spans="1:166" ht="26.25" customHeight="1" thickBot="1">
      <c r="A59" s="107" t="s">
        <v>166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9"/>
      <c r="AK59" s="36"/>
      <c r="AL59" s="27"/>
      <c r="AM59" s="27"/>
      <c r="AN59" s="27"/>
      <c r="AO59" s="27"/>
      <c r="AP59" s="27"/>
      <c r="AQ59" s="27" t="s">
        <v>159</v>
      </c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106">
        <v>661374.3</v>
      </c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>
        <v>661374.3</v>
      </c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>
        <v>661374.3</v>
      </c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25">
        <f>CH59</f>
        <v>661374.3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5"/>
        <v>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6"/>
        <v>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49"/>
    </row>
    <row r="60" spans="1:166" ht="24.75" customHeight="1" thickBot="1">
      <c r="A60" s="107" t="s">
        <v>163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36"/>
      <c r="AL60" s="27"/>
      <c r="AM60" s="27"/>
      <c r="AN60" s="27"/>
      <c r="AO60" s="27"/>
      <c r="AP60" s="27"/>
      <c r="AQ60" s="27" t="s">
        <v>160</v>
      </c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106">
        <v>804561.36</v>
      </c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>
        <v>804561.36</v>
      </c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>
        <v>804561.36</v>
      </c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25">
        <f t="shared" si="0"/>
        <v>804561.36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5"/>
        <v>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6"/>
        <v>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49"/>
    </row>
    <row r="61" spans="1:166" ht="29.25" customHeight="1" thickBot="1">
      <c r="A61" s="107" t="s">
        <v>163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9"/>
      <c r="AK61" s="36"/>
      <c r="AL61" s="27"/>
      <c r="AM61" s="27"/>
      <c r="AN61" s="27"/>
      <c r="AO61" s="27"/>
      <c r="AP61" s="27"/>
      <c r="AQ61" s="27" t="s">
        <v>161</v>
      </c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106">
        <v>231038.64</v>
      </c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>
        <v>231038.64</v>
      </c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>
        <v>231038.64</v>
      </c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25">
        <f>CH61</f>
        <v>231038.64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5"/>
        <v>0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6"/>
        <v>0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49"/>
    </row>
    <row r="62" spans="1:166" ht="21.75" customHeight="1" hidden="1" thickBo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9"/>
      <c r="AK62" s="36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49"/>
    </row>
    <row r="63" spans="1:166" ht="24" customHeight="1" thickBot="1">
      <c r="A63" s="134" t="s">
        <v>59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5"/>
      <c r="AK63" s="136" t="s">
        <v>34</v>
      </c>
      <c r="AL63" s="131"/>
      <c r="AM63" s="131"/>
      <c r="AN63" s="131"/>
      <c r="AO63" s="131"/>
      <c r="AP63" s="131"/>
      <c r="AQ63" s="131" t="s">
        <v>41</v>
      </c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2">
        <f>'стр.1'!BJ19-'стр.2'!BC6</f>
        <v>7992891.959999993</v>
      </c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 t="s">
        <v>41</v>
      </c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>
        <f>'стр.1'!CF19-'стр.2'!CH6</f>
        <v>8904206.269999992</v>
      </c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>
        <f>'стр.1'!ET19-'стр.2'!EK6</f>
        <v>-911314.3100000015</v>
      </c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 t="s">
        <v>41</v>
      </c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3"/>
    </row>
    <row r="64" ht="3" customHeight="1"/>
  </sheetData>
  <sheetProtection/>
  <mergeCells count="663">
    <mergeCell ref="EX38:FJ38"/>
    <mergeCell ref="A38:AJ38"/>
    <mergeCell ref="AK38:AP38"/>
    <mergeCell ref="AQ38:BB38"/>
    <mergeCell ref="BC38:BT38"/>
    <mergeCell ref="BU38:CG38"/>
    <mergeCell ref="CH38:CW38"/>
    <mergeCell ref="CH28:CW28"/>
    <mergeCell ref="CX28:DJ28"/>
    <mergeCell ref="DK28:DW28"/>
    <mergeCell ref="DX28:EJ28"/>
    <mergeCell ref="EK28:EW28"/>
    <mergeCell ref="EX28:FJ28"/>
    <mergeCell ref="CX22:DJ22"/>
    <mergeCell ref="DK22:DW22"/>
    <mergeCell ref="DX22:EJ22"/>
    <mergeCell ref="EK22:EW22"/>
    <mergeCell ref="EX22:FJ22"/>
    <mergeCell ref="A28:AJ28"/>
    <mergeCell ref="AK28:AP28"/>
    <mergeCell ref="AQ28:BB28"/>
    <mergeCell ref="BC28:BT28"/>
    <mergeCell ref="BU28:CG28"/>
    <mergeCell ref="A22:AJ22"/>
    <mergeCell ref="AK22:AP22"/>
    <mergeCell ref="AQ22:BB22"/>
    <mergeCell ref="BC22:BT22"/>
    <mergeCell ref="BU22:CG22"/>
    <mergeCell ref="CH22:CW22"/>
    <mergeCell ref="DX61:EJ61"/>
    <mergeCell ref="EK61:EW61"/>
    <mergeCell ref="EX61:FJ61"/>
    <mergeCell ref="CX59:DJ59"/>
    <mergeCell ref="DK59:DW59"/>
    <mergeCell ref="DX59:EJ59"/>
    <mergeCell ref="EK59:EW59"/>
    <mergeCell ref="EX59:FJ59"/>
    <mergeCell ref="CX55:DJ55"/>
    <mergeCell ref="AK58:AP58"/>
    <mergeCell ref="AQ58:BB58"/>
    <mergeCell ref="BC58:BT58"/>
    <mergeCell ref="BU58:CG58"/>
    <mergeCell ref="CX61:DJ61"/>
    <mergeCell ref="BU56:CG56"/>
    <mergeCell ref="CH56:CW56"/>
    <mergeCell ref="CH58:CW58"/>
    <mergeCell ref="DK55:DW55"/>
    <mergeCell ref="DX55:EJ55"/>
    <mergeCell ref="EK55:EW55"/>
    <mergeCell ref="EX55:FJ55"/>
    <mergeCell ref="A59:AJ59"/>
    <mergeCell ref="AK59:AP59"/>
    <mergeCell ref="AQ59:BB59"/>
    <mergeCell ref="BC59:BT59"/>
    <mergeCell ref="BU59:CG59"/>
    <mergeCell ref="A58:AJ58"/>
    <mergeCell ref="A55:AJ55"/>
    <mergeCell ref="AK55:AP55"/>
    <mergeCell ref="AQ55:BB55"/>
    <mergeCell ref="BC55:BT55"/>
    <mergeCell ref="BU55:CG55"/>
    <mergeCell ref="CH55:CW55"/>
    <mergeCell ref="DK50:DW50"/>
    <mergeCell ref="DX50:EJ50"/>
    <mergeCell ref="EK50:EW50"/>
    <mergeCell ref="EX50:FJ50"/>
    <mergeCell ref="A52:AJ52"/>
    <mergeCell ref="AK52:AP52"/>
    <mergeCell ref="AQ52:BB52"/>
    <mergeCell ref="BC52:BT52"/>
    <mergeCell ref="BU52:CG52"/>
    <mergeCell ref="CX52:DJ52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CX50:DJ50"/>
    <mergeCell ref="DK44:DW44"/>
    <mergeCell ref="DX44:EJ44"/>
    <mergeCell ref="EK44:EW44"/>
    <mergeCell ref="EX44:FJ44"/>
    <mergeCell ref="A49:AJ49"/>
    <mergeCell ref="AK49:AP49"/>
    <mergeCell ref="AQ49:BB49"/>
    <mergeCell ref="BC49:BT49"/>
    <mergeCell ref="BU49:CG49"/>
    <mergeCell ref="CX49:DJ49"/>
    <mergeCell ref="DK42:DW42"/>
    <mergeCell ref="DX42:EJ42"/>
    <mergeCell ref="EK42:EW42"/>
    <mergeCell ref="EX42:FJ42"/>
    <mergeCell ref="A44:AJ44"/>
    <mergeCell ref="AK44:AP44"/>
    <mergeCell ref="AQ44:BB44"/>
    <mergeCell ref="BC44:BT44"/>
    <mergeCell ref="BU44:CG44"/>
    <mergeCell ref="CX44:DJ44"/>
    <mergeCell ref="DK29:DW29"/>
    <mergeCell ref="DX29:EJ29"/>
    <mergeCell ref="EK29:EW29"/>
    <mergeCell ref="EX29:FJ29"/>
    <mergeCell ref="A42:AJ42"/>
    <mergeCell ref="AK42:AP42"/>
    <mergeCell ref="AQ42:BB42"/>
    <mergeCell ref="BC42:BT42"/>
    <mergeCell ref="BU42:CG42"/>
    <mergeCell ref="CH42:CW42"/>
    <mergeCell ref="A29:AJ29"/>
    <mergeCell ref="AK29:AP29"/>
    <mergeCell ref="AQ29:BB29"/>
    <mergeCell ref="BC29:BT29"/>
    <mergeCell ref="BU29:CG29"/>
    <mergeCell ref="CH29:CW29"/>
    <mergeCell ref="BU27:CG27"/>
    <mergeCell ref="CH27:CW27"/>
    <mergeCell ref="DK27:DW27"/>
    <mergeCell ref="DX27:EJ27"/>
    <mergeCell ref="EK27:EW27"/>
    <mergeCell ref="EX27:FJ27"/>
    <mergeCell ref="CH37:CW37"/>
    <mergeCell ref="CX37:DJ37"/>
    <mergeCell ref="DK37:DW37"/>
    <mergeCell ref="DX37:EJ37"/>
    <mergeCell ref="EK37:EW37"/>
    <mergeCell ref="EX37:FJ37"/>
    <mergeCell ref="CX35:DJ35"/>
    <mergeCell ref="DK35:DW35"/>
    <mergeCell ref="DX35:EJ35"/>
    <mergeCell ref="EK35:EW35"/>
    <mergeCell ref="EX35:FJ35"/>
    <mergeCell ref="A37:AJ37"/>
    <mergeCell ref="AK37:AP37"/>
    <mergeCell ref="AQ37:BB37"/>
    <mergeCell ref="BC37:BT37"/>
    <mergeCell ref="BU37:CG37"/>
    <mergeCell ref="DK33:DW33"/>
    <mergeCell ref="DX33:EJ33"/>
    <mergeCell ref="EK33:EW33"/>
    <mergeCell ref="EX33:FJ33"/>
    <mergeCell ref="A35:AJ35"/>
    <mergeCell ref="AK35:AP35"/>
    <mergeCell ref="AQ35:BB35"/>
    <mergeCell ref="BC35:BT35"/>
    <mergeCell ref="BU35:CG35"/>
    <mergeCell ref="CH35:CW35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CH33:CW33"/>
    <mergeCell ref="A63:AJ63"/>
    <mergeCell ref="AK63:AP63"/>
    <mergeCell ref="A32:AJ32"/>
    <mergeCell ref="AK32:AP32"/>
    <mergeCell ref="AQ32:BB32"/>
    <mergeCell ref="BC32:BT32"/>
    <mergeCell ref="A61:AJ61"/>
    <mergeCell ref="AK61:AP61"/>
    <mergeCell ref="AQ61:BB61"/>
    <mergeCell ref="BC61:BT61"/>
    <mergeCell ref="CX63:DJ63"/>
    <mergeCell ref="BU60:CG60"/>
    <mergeCell ref="CH60:CW60"/>
    <mergeCell ref="CX60:DJ60"/>
    <mergeCell ref="CX62:DJ62"/>
    <mergeCell ref="A2:FJ2"/>
    <mergeCell ref="DK63:DW63"/>
    <mergeCell ref="DX63:EJ63"/>
    <mergeCell ref="EK63:EW63"/>
    <mergeCell ref="EX63:FJ63"/>
    <mergeCell ref="AQ63:BB63"/>
    <mergeCell ref="BC63:BT63"/>
    <mergeCell ref="BU63:CG63"/>
    <mergeCell ref="CH63:CW63"/>
    <mergeCell ref="CH44:CW44"/>
    <mergeCell ref="CH49:CW49"/>
    <mergeCell ref="CH50:CW50"/>
    <mergeCell ref="CH52:CW52"/>
    <mergeCell ref="CH59:CW59"/>
    <mergeCell ref="CH61:CW61"/>
    <mergeCell ref="EX43:FJ43"/>
    <mergeCell ref="DK60:DW60"/>
    <mergeCell ref="A60:AJ60"/>
    <mergeCell ref="AK60:AP60"/>
    <mergeCell ref="AQ60:BB60"/>
    <mergeCell ref="BC60:BT60"/>
    <mergeCell ref="DK43:DW43"/>
    <mergeCell ref="A43:AJ43"/>
    <mergeCell ref="AQ43:BB43"/>
    <mergeCell ref="BC43:BT43"/>
    <mergeCell ref="DK34:DW34"/>
    <mergeCell ref="A34:AJ34"/>
    <mergeCell ref="AK34:AP34"/>
    <mergeCell ref="AQ34:BB34"/>
    <mergeCell ref="BC34:BT34"/>
    <mergeCell ref="BU43:CG43"/>
    <mergeCell ref="CH43:CW43"/>
    <mergeCell ref="CX43:DJ43"/>
    <mergeCell ref="CX40:DJ40"/>
    <mergeCell ref="AK43:AP43"/>
    <mergeCell ref="DX34:EJ34"/>
    <mergeCell ref="EK34:EW34"/>
    <mergeCell ref="EX34:FJ34"/>
    <mergeCell ref="DX31:EJ31"/>
    <mergeCell ref="EK31:EW31"/>
    <mergeCell ref="EX31:FJ31"/>
    <mergeCell ref="BU34:CG34"/>
    <mergeCell ref="CH34:CW34"/>
    <mergeCell ref="CX34:DJ34"/>
    <mergeCell ref="BU31:CG31"/>
    <mergeCell ref="CH31:CW31"/>
    <mergeCell ref="CX31:DJ31"/>
    <mergeCell ref="CX32:DJ32"/>
    <mergeCell ref="CX33:DJ33"/>
    <mergeCell ref="CH32:CW32"/>
    <mergeCell ref="BU32:CG32"/>
    <mergeCell ref="DK31:DW31"/>
    <mergeCell ref="A31:AJ31"/>
    <mergeCell ref="AK31:AP31"/>
    <mergeCell ref="AQ31:BB31"/>
    <mergeCell ref="BC31:BT31"/>
    <mergeCell ref="DK30:DW30"/>
    <mergeCell ref="A30:AJ30"/>
    <mergeCell ref="AK30:AP30"/>
    <mergeCell ref="AQ30:BB30"/>
    <mergeCell ref="BC30:BT30"/>
    <mergeCell ref="EK30:EW30"/>
    <mergeCell ref="EX30:FJ30"/>
    <mergeCell ref="DX23:EJ23"/>
    <mergeCell ref="EK23:EW23"/>
    <mergeCell ref="EX23:FJ23"/>
    <mergeCell ref="EX26:FJ26"/>
    <mergeCell ref="EK26:EW26"/>
    <mergeCell ref="BU30:CG30"/>
    <mergeCell ref="CH30:CW30"/>
    <mergeCell ref="CX30:DJ30"/>
    <mergeCell ref="BU23:CG23"/>
    <mergeCell ref="CH23:CW23"/>
    <mergeCell ref="CX23:DJ23"/>
    <mergeCell ref="CX27:DJ27"/>
    <mergeCell ref="CX29:DJ29"/>
    <mergeCell ref="CX24:DJ24"/>
    <mergeCell ref="CX25:DJ25"/>
    <mergeCell ref="DK23:DW23"/>
    <mergeCell ref="A23:AJ23"/>
    <mergeCell ref="AK23:AP23"/>
    <mergeCell ref="AQ23:BB23"/>
    <mergeCell ref="BC23:BT23"/>
    <mergeCell ref="DK21:DW21"/>
    <mergeCell ref="A21:AJ21"/>
    <mergeCell ref="AK21:AP21"/>
    <mergeCell ref="AQ21:BB21"/>
    <mergeCell ref="BC21:BT21"/>
    <mergeCell ref="CX20:DJ20"/>
    <mergeCell ref="DX21:EJ21"/>
    <mergeCell ref="EK21:EW21"/>
    <mergeCell ref="EX21:FJ21"/>
    <mergeCell ref="DX20:EJ20"/>
    <mergeCell ref="EK20:EW20"/>
    <mergeCell ref="EX20:FJ20"/>
    <mergeCell ref="AQ19:BB19"/>
    <mergeCell ref="BC19:BT19"/>
    <mergeCell ref="BU21:CG21"/>
    <mergeCell ref="CH21:CW21"/>
    <mergeCell ref="BU20:CG20"/>
    <mergeCell ref="CH20:CW20"/>
    <mergeCell ref="BU19:CG19"/>
    <mergeCell ref="CH19:CW19"/>
    <mergeCell ref="EX19:FJ19"/>
    <mergeCell ref="DX18:EJ18"/>
    <mergeCell ref="EK18:EW18"/>
    <mergeCell ref="EX18:FJ18"/>
    <mergeCell ref="DK20:DW20"/>
    <mergeCell ref="A20:AJ20"/>
    <mergeCell ref="AK20:AP20"/>
    <mergeCell ref="AQ20:BB20"/>
    <mergeCell ref="BC20:BT20"/>
    <mergeCell ref="DK19:DW19"/>
    <mergeCell ref="CX19:DJ19"/>
    <mergeCell ref="BU18:CG18"/>
    <mergeCell ref="CH18:CW18"/>
    <mergeCell ref="CX18:DJ18"/>
    <mergeCell ref="A18:AJ18"/>
    <mergeCell ref="AK18:AP18"/>
    <mergeCell ref="AQ18:BB18"/>
    <mergeCell ref="BC18:BT18"/>
    <mergeCell ref="A19:AJ19"/>
    <mergeCell ref="AK19:AP19"/>
    <mergeCell ref="DK16:DW16"/>
    <mergeCell ref="A16:AJ16"/>
    <mergeCell ref="AK16:AP16"/>
    <mergeCell ref="AQ16:BB16"/>
    <mergeCell ref="BC16:BT16"/>
    <mergeCell ref="BU16:CG16"/>
    <mergeCell ref="CH16:CW16"/>
    <mergeCell ref="CX16:DJ16"/>
    <mergeCell ref="DX16:EJ16"/>
    <mergeCell ref="EK16:EW16"/>
    <mergeCell ref="EX16:FJ16"/>
    <mergeCell ref="DX15:EJ15"/>
    <mergeCell ref="EK15:EW15"/>
    <mergeCell ref="EX15:FJ15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K14:DW14"/>
    <mergeCell ref="A14:AJ14"/>
    <mergeCell ref="AK14:AP14"/>
    <mergeCell ref="AQ14:BB14"/>
    <mergeCell ref="BC14:BT14"/>
    <mergeCell ref="BU14:CG14"/>
    <mergeCell ref="CH14:CW14"/>
    <mergeCell ref="CX14:DJ14"/>
    <mergeCell ref="DX14:EJ14"/>
    <mergeCell ref="EK14:EW14"/>
    <mergeCell ref="EX14:FJ14"/>
    <mergeCell ref="DX13:EJ13"/>
    <mergeCell ref="EK13:EW13"/>
    <mergeCell ref="EX13:FJ13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DK12:DW12"/>
    <mergeCell ref="A12:AJ12"/>
    <mergeCell ref="AK12:AP12"/>
    <mergeCell ref="AQ12:BB12"/>
    <mergeCell ref="BC12:BT12"/>
    <mergeCell ref="BU12:CG12"/>
    <mergeCell ref="CH12:CW12"/>
    <mergeCell ref="CX12:DJ12"/>
    <mergeCell ref="DX12:EJ12"/>
    <mergeCell ref="EK12:EW12"/>
    <mergeCell ref="EX12:FJ12"/>
    <mergeCell ref="DX11:EJ11"/>
    <mergeCell ref="EK11:EW11"/>
    <mergeCell ref="EX11:FJ11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DK10:DW10"/>
    <mergeCell ref="A10:AJ10"/>
    <mergeCell ref="AK10:AP10"/>
    <mergeCell ref="AQ10:BB10"/>
    <mergeCell ref="BC10:BT10"/>
    <mergeCell ref="BU10:CG10"/>
    <mergeCell ref="CH10:CW10"/>
    <mergeCell ref="CX10:DJ10"/>
    <mergeCell ref="DX10:EJ10"/>
    <mergeCell ref="EK10:EW10"/>
    <mergeCell ref="EX10:FJ10"/>
    <mergeCell ref="DX9:EJ9"/>
    <mergeCell ref="EK9:EW9"/>
    <mergeCell ref="EX9:FJ9"/>
    <mergeCell ref="BU9:CG9"/>
    <mergeCell ref="CH9:CW9"/>
    <mergeCell ref="CX9:DJ9"/>
    <mergeCell ref="DK9:DW9"/>
    <mergeCell ref="A9:AJ9"/>
    <mergeCell ref="AK9:AP9"/>
    <mergeCell ref="AQ9:BB9"/>
    <mergeCell ref="BC9:BT9"/>
    <mergeCell ref="DK8:DW8"/>
    <mergeCell ref="A8:AJ8"/>
    <mergeCell ref="AK8:AP8"/>
    <mergeCell ref="AQ8:BB8"/>
    <mergeCell ref="BC8:BT8"/>
    <mergeCell ref="BU8:CG8"/>
    <mergeCell ref="CH8:CW8"/>
    <mergeCell ref="CX8:DJ8"/>
    <mergeCell ref="DX8:EJ8"/>
    <mergeCell ref="EK8:EW8"/>
    <mergeCell ref="EX8:FJ8"/>
    <mergeCell ref="DX7:EJ7"/>
    <mergeCell ref="EK7:EW7"/>
    <mergeCell ref="EX7:FJ7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A6:AJ6"/>
    <mergeCell ref="AK6:AP6"/>
    <mergeCell ref="AQ6:BB6"/>
    <mergeCell ref="BC6:BT6"/>
    <mergeCell ref="DX6:EJ6"/>
    <mergeCell ref="EK6:EW6"/>
    <mergeCell ref="EX6:FJ6"/>
    <mergeCell ref="DX5:EJ5"/>
    <mergeCell ref="EK5:EW5"/>
    <mergeCell ref="EX5:FJ5"/>
    <mergeCell ref="BC3:BT4"/>
    <mergeCell ref="BU3:CG4"/>
    <mergeCell ref="BU6:CG6"/>
    <mergeCell ref="CH6:CW6"/>
    <mergeCell ref="CX6:DJ6"/>
    <mergeCell ref="BU5:CG5"/>
    <mergeCell ref="CH5:CW5"/>
    <mergeCell ref="CX5:DJ5"/>
    <mergeCell ref="EK4:EW4"/>
    <mergeCell ref="EX4:FJ4"/>
    <mergeCell ref="DK5:DW5"/>
    <mergeCell ref="A5:AJ5"/>
    <mergeCell ref="AK5:AP5"/>
    <mergeCell ref="AQ5:BB5"/>
    <mergeCell ref="BC5:BT5"/>
    <mergeCell ref="A3:AJ4"/>
    <mergeCell ref="AK3:AP4"/>
    <mergeCell ref="AQ3:BB4"/>
    <mergeCell ref="CH3:EJ3"/>
    <mergeCell ref="EK3:FJ3"/>
    <mergeCell ref="CH4:CW4"/>
    <mergeCell ref="CX4:DJ4"/>
    <mergeCell ref="DK4:DW4"/>
    <mergeCell ref="DX4:EJ4"/>
    <mergeCell ref="AK40:AP40"/>
    <mergeCell ref="AQ40:BB40"/>
    <mergeCell ref="A26:AJ26"/>
    <mergeCell ref="AK26:AP26"/>
    <mergeCell ref="AQ26:BB26"/>
    <mergeCell ref="BC26:BT26"/>
    <mergeCell ref="A27:AJ27"/>
    <mergeCell ref="AK27:AP27"/>
    <mergeCell ref="AQ27:BB27"/>
    <mergeCell ref="BC27:BT27"/>
    <mergeCell ref="CH40:CW40"/>
    <mergeCell ref="DX43:EJ43"/>
    <mergeCell ref="EX40:FJ40"/>
    <mergeCell ref="A45:AJ45"/>
    <mergeCell ref="AK45:AP45"/>
    <mergeCell ref="AQ45:BB45"/>
    <mergeCell ref="BC45:BT45"/>
    <mergeCell ref="BU45:CG45"/>
    <mergeCell ref="CH45:CW45"/>
    <mergeCell ref="A40:AJ40"/>
    <mergeCell ref="EK45:EW45"/>
    <mergeCell ref="EX45:FJ45"/>
    <mergeCell ref="AQ46:BB46"/>
    <mergeCell ref="BC46:BT46"/>
    <mergeCell ref="BU46:CG46"/>
    <mergeCell ref="DK40:DW40"/>
    <mergeCell ref="DX40:EJ40"/>
    <mergeCell ref="EK40:EW40"/>
    <mergeCell ref="BC40:BT40"/>
    <mergeCell ref="BU40:CG40"/>
    <mergeCell ref="A54:AJ54"/>
    <mergeCell ref="AK54:AP54"/>
    <mergeCell ref="AQ54:BB54"/>
    <mergeCell ref="BC54:BT54"/>
    <mergeCell ref="BU54:CG54"/>
    <mergeCell ref="A51:AJ51"/>
    <mergeCell ref="AK51:AP51"/>
    <mergeCell ref="AQ51:BB51"/>
    <mergeCell ref="BC51:BT51"/>
    <mergeCell ref="BU51:CG51"/>
    <mergeCell ref="EX54:FJ54"/>
    <mergeCell ref="CX51:DJ51"/>
    <mergeCell ref="DK51:DW51"/>
    <mergeCell ref="DX51:EJ51"/>
    <mergeCell ref="EK51:EW51"/>
    <mergeCell ref="EX51:FJ51"/>
    <mergeCell ref="DK52:DW52"/>
    <mergeCell ref="DX52:EJ52"/>
    <mergeCell ref="EK52:EW52"/>
    <mergeCell ref="EX52:FJ52"/>
    <mergeCell ref="DK61:DW61"/>
    <mergeCell ref="A62:AJ62"/>
    <mergeCell ref="AK62:AP62"/>
    <mergeCell ref="AQ62:BB62"/>
    <mergeCell ref="BC62:BT62"/>
    <mergeCell ref="BU62:CG62"/>
    <mergeCell ref="CH62:CW62"/>
    <mergeCell ref="BU61:CG61"/>
    <mergeCell ref="A56:AJ56"/>
    <mergeCell ref="EK58:EW58"/>
    <mergeCell ref="EX58:FJ58"/>
    <mergeCell ref="DK62:DW62"/>
    <mergeCell ref="DX62:EJ62"/>
    <mergeCell ref="EK62:EW62"/>
    <mergeCell ref="EX62:FJ62"/>
    <mergeCell ref="DX60:EJ60"/>
    <mergeCell ref="EK60:EW60"/>
    <mergeCell ref="EX60:FJ60"/>
    <mergeCell ref="A48:AJ48"/>
    <mergeCell ref="CX58:DJ58"/>
    <mergeCell ref="DK58:DW58"/>
    <mergeCell ref="DX58:EJ58"/>
    <mergeCell ref="EX56:FJ56"/>
    <mergeCell ref="A24:AJ24"/>
    <mergeCell ref="AK24:AP24"/>
    <mergeCell ref="AQ24:BB24"/>
    <mergeCell ref="BC24:BT24"/>
    <mergeCell ref="BU24:CG24"/>
    <mergeCell ref="EX24:FJ24"/>
    <mergeCell ref="A25:AJ25"/>
    <mergeCell ref="AK25:AP25"/>
    <mergeCell ref="AQ25:BB25"/>
    <mergeCell ref="BC25:BT25"/>
    <mergeCell ref="BU25:CG25"/>
    <mergeCell ref="BC48:BT48"/>
    <mergeCell ref="BU48:CG48"/>
    <mergeCell ref="CH48:CW48"/>
    <mergeCell ref="BC47:BT47"/>
    <mergeCell ref="BU47:CG47"/>
    <mergeCell ref="AK56:AP56"/>
    <mergeCell ref="AQ56:BB56"/>
    <mergeCell ref="BC56:BT56"/>
    <mergeCell ref="CH54:CW54"/>
    <mergeCell ref="CH51:CW51"/>
    <mergeCell ref="AQ47:BB47"/>
    <mergeCell ref="CH25:CW25"/>
    <mergeCell ref="DX25:EJ25"/>
    <mergeCell ref="EK25:EW25"/>
    <mergeCell ref="EX25:FJ25"/>
    <mergeCell ref="EX46:FJ46"/>
    <mergeCell ref="CX45:DJ45"/>
    <mergeCell ref="DK45:DW45"/>
    <mergeCell ref="DX45:EJ45"/>
    <mergeCell ref="CH36:CW36"/>
    <mergeCell ref="EK43:EW43"/>
    <mergeCell ref="A46:AJ46"/>
    <mergeCell ref="AK46:AP46"/>
    <mergeCell ref="EX47:FJ47"/>
    <mergeCell ref="EK47:EW47"/>
    <mergeCell ref="DX46:EJ46"/>
    <mergeCell ref="EK46:EW46"/>
    <mergeCell ref="CH46:CW46"/>
    <mergeCell ref="A47:AJ47"/>
    <mergeCell ref="AK47:AP47"/>
    <mergeCell ref="DX24:EJ24"/>
    <mergeCell ref="EK48:EW48"/>
    <mergeCell ref="EX48:FJ48"/>
    <mergeCell ref="CH39:CW39"/>
    <mergeCell ref="CH47:CW47"/>
    <mergeCell ref="CX47:DJ47"/>
    <mergeCell ref="DK47:DW47"/>
    <mergeCell ref="DX47:EJ47"/>
    <mergeCell ref="CX46:DJ46"/>
    <mergeCell ref="DK46:DW46"/>
    <mergeCell ref="CX42:DJ42"/>
    <mergeCell ref="CX39:DJ39"/>
    <mergeCell ref="DK39:DW39"/>
    <mergeCell ref="DX39:EJ39"/>
    <mergeCell ref="EK39:EW39"/>
    <mergeCell ref="DK25:DW25"/>
    <mergeCell ref="DX26:EJ26"/>
    <mergeCell ref="CX26:DJ26"/>
    <mergeCell ref="DK26:DW26"/>
    <mergeCell ref="DX30:EJ30"/>
    <mergeCell ref="EX17:FJ17"/>
    <mergeCell ref="A39:AJ39"/>
    <mergeCell ref="AK39:AP39"/>
    <mergeCell ref="AQ39:BB39"/>
    <mergeCell ref="BC39:BT39"/>
    <mergeCell ref="BU39:CG39"/>
    <mergeCell ref="A17:AJ17"/>
    <mergeCell ref="AK17:AP17"/>
    <mergeCell ref="AQ17:BB17"/>
    <mergeCell ref="BC17:BT17"/>
    <mergeCell ref="CX17:DJ17"/>
    <mergeCell ref="DK17:DW17"/>
    <mergeCell ref="DX17:EJ17"/>
    <mergeCell ref="EK17:EW17"/>
    <mergeCell ref="EK24:EW24"/>
    <mergeCell ref="DK18:DW18"/>
    <mergeCell ref="DX19:EJ19"/>
    <mergeCell ref="EK19:EW19"/>
    <mergeCell ref="CX21:DJ21"/>
    <mergeCell ref="DK24:DW24"/>
    <mergeCell ref="A36:AJ36"/>
    <mergeCell ref="AK36:AP36"/>
    <mergeCell ref="AQ36:BB36"/>
    <mergeCell ref="BC36:BT36"/>
    <mergeCell ref="BU36:CG36"/>
    <mergeCell ref="CH17:CW17"/>
    <mergeCell ref="BU17:CG17"/>
    <mergeCell ref="CH24:CW24"/>
    <mergeCell ref="BU26:CG26"/>
    <mergeCell ref="CH26:CW26"/>
    <mergeCell ref="CX48:DJ48"/>
    <mergeCell ref="DK48:DW48"/>
    <mergeCell ref="DX48:EJ48"/>
    <mergeCell ref="A53:AJ53"/>
    <mergeCell ref="AK53:AP53"/>
    <mergeCell ref="AQ53:BB53"/>
    <mergeCell ref="BC53:BT53"/>
    <mergeCell ref="BU53:CG53"/>
    <mergeCell ref="AK48:AP48"/>
    <mergeCell ref="AQ48:BB48"/>
    <mergeCell ref="CX36:DJ36"/>
    <mergeCell ref="DK36:DW36"/>
    <mergeCell ref="DX36:EJ36"/>
    <mergeCell ref="EK36:EW36"/>
    <mergeCell ref="EX36:FJ36"/>
    <mergeCell ref="EX39:FJ39"/>
    <mergeCell ref="CX38:DJ38"/>
    <mergeCell ref="DK38:DW38"/>
    <mergeCell ref="DX38:EJ38"/>
    <mergeCell ref="EK38:EW38"/>
    <mergeCell ref="EK53:EW53"/>
    <mergeCell ref="CX56:DJ56"/>
    <mergeCell ref="DK56:DW56"/>
    <mergeCell ref="DX56:EJ56"/>
    <mergeCell ref="EK56:EW56"/>
    <mergeCell ref="EX53:FJ53"/>
    <mergeCell ref="CX54:DJ54"/>
    <mergeCell ref="DK54:DW54"/>
    <mergeCell ref="DX54:EJ54"/>
    <mergeCell ref="EK54:EW54"/>
    <mergeCell ref="A57:AJ57"/>
    <mergeCell ref="AK57:AP57"/>
    <mergeCell ref="AQ57:BB57"/>
    <mergeCell ref="BC57:BT57"/>
    <mergeCell ref="BU57:CG57"/>
    <mergeCell ref="CH57:CW57"/>
    <mergeCell ref="CH41:CW41"/>
    <mergeCell ref="CX57:DJ57"/>
    <mergeCell ref="DK57:DW57"/>
    <mergeCell ref="DX57:EJ57"/>
    <mergeCell ref="EK57:EW57"/>
    <mergeCell ref="EX57:FJ57"/>
    <mergeCell ref="CH53:CW53"/>
    <mergeCell ref="CX53:DJ53"/>
    <mergeCell ref="DK53:DW53"/>
    <mergeCell ref="DX53:EJ53"/>
    <mergeCell ref="CX41:DJ41"/>
    <mergeCell ref="DK41:DW41"/>
    <mergeCell ref="DX41:EJ41"/>
    <mergeCell ref="EK41:EW41"/>
    <mergeCell ref="EX41:FJ41"/>
    <mergeCell ref="A41:AJ41"/>
    <mergeCell ref="AK41:AP41"/>
    <mergeCell ref="AQ41:BB41"/>
    <mergeCell ref="BC41:BT41"/>
    <mergeCell ref="BU41:CG41"/>
  </mergeCells>
  <printOptions/>
  <pageMargins left="0.3937007874015748" right="0.3937007874015748" top="0.35433070866141736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50"/>
  <sheetViews>
    <sheetView tabSelected="1" view="pageBreakPreview" zoomScaleSheetLayoutView="100" zoomScalePageLayoutView="0" workbookViewId="0" topLeftCell="A16">
      <selection activeCell="AC51" sqref="AC51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57</v>
      </c>
    </row>
    <row r="2" spans="1:166" ht="19.5" customHeigh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</row>
    <row r="3" spans="1:166" ht="11.25" customHeight="1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52"/>
      <c r="AP3" s="45" t="s">
        <v>17</v>
      </c>
      <c r="AQ3" s="46"/>
      <c r="AR3" s="46"/>
      <c r="AS3" s="46"/>
      <c r="AT3" s="46"/>
      <c r="AU3" s="52"/>
      <c r="AV3" s="45" t="s">
        <v>70</v>
      </c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52"/>
      <c r="BL3" s="45" t="s">
        <v>55</v>
      </c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52"/>
      <c r="CF3" s="39" t="s">
        <v>18</v>
      </c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1"/>
      <c r="ET3" s="45" t="s">
        <v>22</v>
      </c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1:166" ht="33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53"/>
      <c r="AP4" s="47"/>
      <c r="AQ4" s="48"/>
      <c r="AR4" s="48"/>
      <c r="AS4" s="48"/>
      <c r="AT4" s="48"/>
      <c r="AU4" s="53"/>
      <c r="AV4" s="47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53"/>
      <c r="BL4" s="47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53"/>
      <c r="CF4" s="40" t="s">
        <v>80</v>
      </c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1"/>
      <c r="CW4" s="39" t="s">
        <v>19</v>
      </c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1"/>
      <c r="DN4" s="39" t="s">
        <v>20</v>
      </c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1"/>
      <c r="EE4" s="39" t="s">
        <v>21</v>
      </c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1"/>
      <c r="ET4" s="47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57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P5" s="42">
        <v>2</v>
      </c>
      <c r="AQ5" s="43"/>
      <c r="AR5" s="43"/>
      <c r="AS5" s="43"/>
      <c r="AT5" s="43"/>
      <c r="AU5" s="44"/>
      <c r="AV5" s="42">
        <v>3</v>
      </c>
      <c r="AW5" s="43"/>
      <c r="AX5" s="43"/>
      <c r="AY5" s="43"/>
      <c r="AZ5" s="43"/>
      <c r="BA5" s="43"/>
      <c r="BB5" s="43"/>
      <c r="BC5" s="43"/>
      <c r="BD5" s="43"/>
      <c r="BE5" s="54"/>
      <c r="BF5" s="54"/>
      <c r="BG5" s="54"/>
      <c r="BH5" s="54"/>
      <c r="BI5" s="54"/>
      <c r="BJ5" s="54"/>
      <c r="BK5" s="55"/>
      <c r="BL5" s="42">
        <v>4</v>
      </c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4"/>
      <c r="CF5" s="42">
        <v>5</v>
      </c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4"/>
      <c r="CW5" s="42">
        <v>6</v>
      </c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4"/>
      <c r="DN5" s="42">
        <v>7</v>
      </c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4"/>
      <c r="EE5" s="42">
        <v>8</v>
      </c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4"/>
      <c r="ET5" s="42">
        <v>9</v>
      </c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</row>
    <row r="6" spans="1:166" ht="33.75" customHeight="1">
      <c r="A6" s="169" t="s">
        <v>74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70"/>
      <c r="AP6" s="50" t="s">
        <v>35</v>
      </c>
      <c r="AQ6" s="51"/>
      <c r="AR6" s="51"/>
      <c r="AS6" s="51"/>
      <c r="AT6" s="51"/>
      <c r="AU6" s="51"/>
      <c r="AV6" s="68" t="s">
        <v>41</v>
      </c>
      <c r="AW6" s="68"/>
      <c r="AX6" s="68"/>
      <c r="AY6" s="68"/>
      <c r="AZ6" s="68"/>
      <c r="BA6" s="68"/>
      <c r="BB6" s="68"/>
      <c r="BC6" s="68"/>
      <c r="BD6" s="68"/>
      <c r="BE6" s="69"/>
      <c r="BF6" s="70"/>
      <c r="BG6" s="70"/>
      <c r="BH6" s="70"/>
      <c r="BI6" s="70"/>
      <c r="BJ6" s="70"/>
      <c r="BK6" s="71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17">
        <f>'стр.2'!CH63</f>
        <v>8904206.269999992</v>
      </c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>
        <f>CF6</f>
        <v>8904206.269999992</v>
      </c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3"/>
    </row>
    <row r="7" spans="1:166" ht="15" customHeight="1">
      <c r="A7" s="179" t="s">
        <v>16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0"/>
      <c r="AP7" s="144" t="s">
        <v>36</v>
      </c>
      <c r="AQ7" s="145"/>
      <c r="AR7" s="145"/>
      <c r="AS7" s="145"/>
      <c r="AT7" s="145"/>
      <c r="AU7" s="146"/>
      <c r="AV7" s="150" t="s">
        <v>41</v>
      </c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  <c r="BL7" s="152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4"/>
      <c r="CF7" s="173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5"/>
      <c r="CW7" s="173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5"/>
      <c r="DN7" s="173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5"/>
      <c r="EE7" s="173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5"/>
      <c r="ET7" s="152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86"/>
    </row>
    <row r="8" spans="1:166" ht="23.25" customHeight="1">
      <c r="A8" s="181" t="s">
        <v>71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47"/>
      <c r="AQ8" s="148"/>
      <c r="AR8" s="148"/>
      <c r="AS8" s="148"/>
      <c r="AT8" s="148"/>
      <c r="AU8" s="149"/>
      <c r="AV8" s="151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9"/>
      <c r="BL8" s="155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7"/>
      <c r="CF8" s="176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8"/>
      <c r="CW8" s="176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8"/>
      <c r="DN8" s="176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8"/>
      <c r="EE8" s="176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8"/>
      <c r="ET8" s="155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87"/>
    </row>
    <row r="9" spans="1:166" ht="15" customHeight="1">
      <c r="A9" s="171" t="s">
        <v>37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2"/>
      <c r="AP9" s="144"/>
      <c r="AQ9" s="145"/>
      <c r="AR9" s="145"/>
      <c r="AS9" s="145"/>
      <c r="AT9" s="145"/>
      <c r="AU9" s="146"/>
      <c r="AV9" s="150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6"/>
      <c r="BL9" s="152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4"/>
      <c r="CF9" s="152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4"/>
      <c r="CW9" s="152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4"/>
      <c r="DN9" s="152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4"/>
      <c r="EE9" s="152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4"/>
      <c r="ET9" s="152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86"/>
    </row>
    <row r="10" spans="1:166" ht="1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147"/>
      <c r="AQ10" s="148"/>
      <c r="AR10" s="148"/>
      <c r="AS10" s="148"/>
      <c r="AT10" s="148"/>
      <c r="AU10" s="149"/>
      <c r="AV10" s="151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9"/>
      <c r="BL10" s="155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7"/>
      <c r="CF10" s="155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7"/>
      <c r="CW10" s="155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7"/>
      <c r="DN10" s="155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7"/>
      <c r="EE10" s="155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7"/>
      <c r="ET10" s="155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87"/>
    </row>
    <row r="11" spans="1:166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  <c r="BF11" s="23"/>
      <c r="BG11" s="23"/>
      <c r="BH11" s="23"/>
      <c r="BI11" s="23"/>
      <c r="BJ11" s="23"/>
      <c r="BK11" s="24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85"/>
    </row>
    <row r="12" spans="1:16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3"/>
      <c r="BG12" s="23"/>
      <c r="BH12" s="23"/>
      <c r="BI12" s="23"/>
      <c r="BJ12" s="23"/>
      <c r="BK12" s="24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85"/>
    </row>
    <row r="13" spans="1:166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2"/>
      <c r="BF13" s="23"/>
      <c r="BG13" s="23"/>
      <c r="BH13" s="23"/>
      <c r="BI13" s="23"/>
      <c r="BJ13" s="23"/>
      <c r="BK13" s="24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85"/>
    </row>
    <row r="14" spans="1:166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2"/>
      <c r="BF14" s="23"/>
      <c r="BG14" s="23"/>
      <c r="BH14" s="23"/>
      <c r="BI14" s="23"/>
      <c r="BJ14" s="23"/>
      <c r="BK14" s="24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85"/>
    </row>
    <row r="15" spans="1:166" ht="15" customHeight="1">
      <c r="A15" s="184" t="s">
        <v>72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20" t="s">
        <v>38</v>
      </c>
      <c r="AQ15" s="21"/>
      <c r="AR15" s="21"/>
      <c r="AS15" s="21"/>
      <c r="AT15" s="21"/>
      <c r="AU15" s="21"/>
      <c r="AV15" s="21" t="s">
        <v>41</v>
      </c>
      <c r="AW15" s="21"/>
      <c r="AX15" s="21"/>
      <c r="AY15" s="21"/>
      <c r="AZ15" s="21"/>
      <c r="BA15" s="21"/>
      <c r="BB15" s="21"/>
      <c r="BC15" s="21"/>
      <c r="BD15" s="21"/>
      <c r="BE15" s="22"/>
      <c r="BF15" s="23"/>
      <c r="BG15" s="23"/>
      <c r="BH15" s="23"/>
      <c r="BI15" s="23"/>
      <c r="BJ15" s="23"/>
      <c r="BK15" s="24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85"/>
    </row>
    <row r="16" spans="1:166" ht="15" customHeight="1">
      <c r="A16" s="171" t="s">
        <v>37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2"/>
      <c r="AP16" s="144"/>
      <c r="AQ16" s="145"/>
      <c r="AR16" s="145"/>
      <c r="AS16" s="145"/>
      <c r="AT16" s="145"/>
      <c r="AU16" s="146"/>
      <c r="AV16" s="150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152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4"/>
      <c r="CF16" s="152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4"/>
      <c r="CW16" s="152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4"/>
      <c r="DN16" s="152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4"/>
      <c r="EE16" s="152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4"/>
      <c r="ET16" s="152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86"/>
    </row>
    <row r="17" spans="1:166" ht="15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147"/>
      <c r="AQ17" s="148"/>
      <c r="AR17" s="148"/>
      <c r="AS17" s="148"/>
      <c r="AT17" s="148"/>
      <c r="AU17" s="149"/>
      <c r="AV17" s="151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9"/>
      <c r="BL17" s="155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7"/>
      <c r="CF17" s="155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7"/>
      <c r="CW17" s="155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7"/>
      <c r="DN17" s="155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7"/>
      <c r="EE17" s="155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7"/>
      <c r="ET17" s="155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87"/>
    </row>
    <row r="18" spans="1:166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23"/>
      <c r="BG18" s="23"/>
      <c r="BH18" s="23"/>
      <c r="BI18" s="23"/>
      <c r="BJ18" s="23"/>
      <c r="BK18" s="24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85"/>
    </row>
    <row r="19" spans="1:166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2"/>
      <c r="BF19" s="23"/>
      <c r="BG19" s="23"/>
      <c r="BH19" s="23"/>
      <c r="BI19" s="23"/>
      <c r="BJ19" s="23"/>
      <c r="BK19" s="24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85"/>
    </row>
    <row r="20" spans="1:166" ht="15.75" customHeight="1">
      <c r="A20" s="184" t="s">
        <v>40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20" t="s">
        <v>39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2"/>
      <c r="BF20" s="23"/>
      <c r="BG20" s="23"/>
      <c r="BH20" s="23"/>
      <c r="BI20" s="23"/>
      <c r="BJ20" s="23"/>
      <c r="BK20" s="24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 t="s">
        <v>127</v>
      </c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 t="str">
        <f>CF20</f>
        <v>x</v>
      </c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85"/>
    </row>
    <row r="21" spans="1:166" ht="15.75" customHeight="1">
      <c r="A21" s="184" t="s">
        <v>82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20" t="s">
        <v>42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2"/>
      <c r="BF21" s="23"/>
      <c r="BG21" s="23"/>
      <c r="BH21" s="23"/>
      <c r="BI21" s="23"/>
      <c r="BJ21" s="23"/>
      <c r="BK21" s="24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 t="s">
        <v>127</v>
      </c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 t="str">
        <f>CF21</f>
        <v>x</v>
      </c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 t="s">
        <v>41</v>
      </c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85"/>
    </row>
    <row r="22" spans="1:166" ht="1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  <c r="BI22" s="23"/>
      <c r="BJ22" s="23"/>
      <c r="BK22" s="24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 t="s">
        <v>127</v>
      </c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 t="str">
        <f>CF22</f>
        <v>x</v>
      </c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 t="s">
        <v>41</v>
      </c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85"/>
    </row>
    <row r="23" spans="1:166" ht="15.75" customHeight="1">
      <c r="A23" s="184" t="s">
        <v>83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20" t="s">
        <v>43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2"/>
      <c r="BF23" s="23"/>
      <c r="BG23" s="23"/>
      <c r="BH23" s="23"/>
      <c r="BI23" s="23"/>
      <c r="BJ23" s="23"/>
      <c r="BK23" s="24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 t="s">
        <v>41</v>
      </c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 t="s">
        <v>41</v>
      </c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85"/>
    </row>
    <row r="24" spans="1:166" ht="1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2"/>
      <c r="BF24" s="23"/>
      <c r="BG24" s="23"/>
      <c r="BH24" s="23"/>
      <c r="BI24" s="23"/>
      <c r="BJ24" s="23"/>
      <c r="BK24" s="24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85"/>
    </row>
    <row r="25" spans="1:166" ht="1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2"/>
      <c r="BF25" s="23"/>
      <c r="BG25" s="23"/>
      <c r="BH25" s="23"/>
      <c r="BI25" s="23"/>
      <c r="BJ25" s="23"/>
      <c r="BK25" s="24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 t="s">
        <v>41</v>
      </c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 t="s">
        <v>41</v>
      </c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85"/>
    </row>
    <row r="26" spans="1:166" ht="22.5" customHeight="1" thickBot="1">
      <c r="A26" s="183" t="s">
        <v>52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36" t="s">
        <v>44</v>
      </c>
      <c r="AQ26" s="27"/>
      <c r="AR26" s="27"/>
      <c r="AS26" s="27"/>
      <c r="AT26" s="27"/>
      <c r="AU26" s="27"/>
      <c r="AV26" s="27" t="s">
        <v>41</v>
      </c>
      <c r="AW26" s="27"/>
      <c r="AX26" s="27"/>
      <c r="AY26" s="27"/>
      <c r="AZ26" s="27"/>
      <c r="BA26" s="27"/>
      <c r="BB26" s="27"/>
      <c r="BC26" s="27"/>
      <c r="BD26" s="27"/>
      <c r="BE26" s="28"/>
      <c r="BF26" s="29"/>
      <c r="BG26" s="29"/>
      <c r="BH26" s="29"/>
      <c r="BI26" s="29"/>
      <c r="BJ26" s="29"/>
      <c r="BK26" s="30"/>
      <c r="BL26" s="37" t="s">
        <v>41</v>
      </c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 t="s">
        <v>41</v>
      </c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188"/>
    </row>
    <row r="27" spans="1:166" ht="11.2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11" t="s">
        <v>58</v>
      </c>
    </row>
    <row r="28" spans="1:165" ht="3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6" ht="11.25" customHeight="1">
      <c r="A29" s="46" t="s">
        <v>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52"/>
      <c r="AP29" s="45" t="s">
        <v>17</v>
      </c>
      <c r="AQ29" s="46"/>
      <c r="AR29" s="46"/>
      <c r="AS29" s="46"/>
      <c r="AT29" s="46"/>
      <c r="AU29" s="52"/>
      <c r="AV29" s="45" t="s">
        <v>70</v>
      </c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52"/>
      <c r="BL29" s="45" t="s">
        <v>51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52"/>
      <c r="CF29" s="39" t="s">
        <v>18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1"/>
      <c r="ET29" s="45" t="s">
        <v>22</v>
      </c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</row>
    <row r="30" spans="1:166" ht="33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53"/>
      <c r="AP30" s="47"/>
      <c r="AQ30" s="48"/>
      <c r="AR30" s="48"/>
      <c r="AS30" s="48"/>
      <c r="AT30" s="48"/>
      <c r="AU30" s="53"/>
      <c r="AV30" s="47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53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53"/>
      <c r="CF30" s="40" t="s">
        <v>80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1"/>
      <c r="CW30" s="39" t="s">
        <v>19</v>
      </c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1"/>
      <c r="DN30" s="39" t="s">
        <v>20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  <c r="EE30" s="39" t="s">
        <v>21</v>
      </c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1"/>
      <c r="ET30" s="47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</row>
    <row r="31" spans="1:166" ht="12" thickBot="1">
      <c r="A31" s="57">
        <v>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42">
        <v>2</v>
      </c>
      <c r="AQ31" s="43"/>
      <c r="AR31" s="43"/>
      <c r="AS31" s="43"/>
      <c r="AT31" s="43"/>
      <c r="AU31" s="44"/>
      <c r="AV31" s="42">
        <v>3</v>
      </c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4"/>
      <c r="BL31" s="42">
        <v>4</v>
      </c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4"/>
      <c r="CF31" s="42">
        <v>5</v>
      </c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4"/>
      <c r="CW31" s="42">
        <v>6</v>
      </c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4"/>
      <c r="DN31" s="42">
        <v>7</v>
      </c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4"/>
      <c r="EE31" s="42">
        <v>8</v>
      </c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4"/>
      <c r="ET31" s="42">
        <v>9</v>
      </c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</row>
    <row r="32" spans="1:166" ht="33" customHeight="1">
      <c r="A32" s="142" t="s">
        <v>76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60"/>
      <c r="AP32" s="161" t="s">
        <v>50</v>
      </c>
      <c r="AQ32" s="70"/>
      <c r="AR32" s="70"/>
      <c r="AS32" s="70"/>
      <c r="AT32" s="70"/>
      <c r="AU32" s="71"/>
      <c r="AV32" s="69" t="s">
        <v>41</v>
      </c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1"/>
      <c r="BL32" s="163" t="s">
        <v>41</v>
      </c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5"/>
      <c r="CF32" s="166">
        <f>CF6</f>
        <v>8904206.269999992</v>
      </c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8"/>
      <c r="CW32" s="163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5"/>
      <c r="DN32" s="163" t="s">
        <v>41</v>
      </c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5"/>
      <c r="EE32" s="215">
        <f>CF32</f>
        <v>8904206.269999992</v>
      </c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7"/>
      <c r="ET32" s="163" t="s">
        <v>41</v>
      </c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214"/>
    </row>
    <row r="33" spans="1:166" ht="15" customHeight="1">
      <c r="A33" s="171" t="s">
        <v>37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2"/>
      <c r="AP33" s="144" t="s">
        <v>45</v>
      </c>
      <c r="AQ33" s="145"/>
      <c r="AR33" s="145"/>
      <c r="AS33" s="145"/>
      <c r="AT33" s="145"/>
      <c r="AU33" s="146"/>
      <c r="AV33" s="150" t="s">
        <v>41</v>
      </c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6"/>
      <c r="BL33" s="152" t="s">
        <v>41</v>
      </c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4"/>
      <c r="CF33" s="173">
        <f>'стр.1'!CF19</f>
        <v>35502290.19</v>
      </c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5"/>
      <c r="CW33" s="152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4"/>
      <c r="DN33" s="152" t="s">
        <v>41</v>
      </c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4"/>
      <c r="EE33" s="207">
        <f>CF33</f>
        <v>35502290.19</v>
      </c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9"/>
      <c r="ET33" s="152" t="s">
        <v>41</v>
      </c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86"/>
    </row>
    <row r="34" spans="1:166" ht="22.5" customHeight="1">
      <c r="A34" s="142" t="s">
        <v>54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7"/>
      <c r="AQ34" s="148"/>
      <c r="AR34" s="148"/>
      <c r="AS34" s="148"/>
      <c r="AT34" s="148"/>
      <c r="AU34" s="149"/>
      <c r="AV34" s="151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9"/>
      <c r="BL34" s="155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7"/>
      <c r="CF34" s="176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8"/>
      <c r="CW34" s="155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7"/>
      <c r="DN34" s="155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7"/>
      <c r="EE34" s="210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2"/>
      <c r="ET34" s="155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87"/>
    </row>
    <row r="35" spans="1:166" ht="24" customHeight="1" thickBot="1">
      <c r="A35" s="194" t="s">
        <v>53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6"/>
      <c r="AP35" s="36" t="s">
        <v>46</v>
      </c>
      <c r="AQ35" s="27"/>
      <c r="AR35" s="27"/>
      <c r="AS35" s="27"/>
      <c r="AT35" s="27"/>
      <c r="AU35" s="27"/>
      <c r="AV35" s="27" t="s">
        <v>41</v>
      </c>
      <c r="AW35" s="27"/>
      <c r="AX35" s="27"/>
      <c r="AY35" s="27"/>
      <c r="AZ35" s="27"/>
      <c r="BA35" s="27"/>
      <c r="BB35" s="27"/>
      <c r="BC35" s="27"/>
      <c r="BD35" s="27"/>
      <c r="BE35" s="28"/>
      <c r="BF35" s="29"/>
      <c r="BG35" s="29"/>
      <c r="BH35" s="29"/>
      <c r="BI35" s="29"/>
      <c r="BJ35" s="29"/>
      <c r="BK35" s="30"/>
      <c r="BL35" s="37" t="s">
        <v>41</v>
      </c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106">
        <f>'стр.2'!CH6</f>
        <v>26598083.920000006</v>
      </c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 t="s">
        <v>41</v>
      </c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218">
        <f>CF35</f>
        <v>26598083.920000006</v>
      </c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37" t="s">
        <v>41</v>
      </c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188"/>
    </row>
    <row r="36" spans="1:166" ht="22.5" customHeight="1">
      <c r="A36" s="183" t="s">
        <v>77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90" t="s">
        <v>47</v>
      </c>
      <c r="AQ36" s="68"/>
      <c r="AR36" s="68"/>
      <c r="AS36" s="68"/>
      <c r="AT36" s="68"/>
      <c r="AU36" s="68"/>
      <c r="AV36" s="68" t="s">
        <v>41</v>
      </c>
      <c r="AW36" s="68"/>
      <c r="AX36" s="68"/>
      <c r="AY36" s="68"/>
      <c r="AZ36" s="68"/>
      <c r="BA36" s="68"/>
      <c r="BB36" s="68"/>
      <c r="BC36" s="68"/>
      <c r="BD36" s="68"/>
      <c r="BE36" s="69"/>
      <c r="BF36" s="70"/>
      <c r="BG36" s="70"/>
      <c r="BH36" s="70"/>
      <c r="BI36" s="70"/>
      <c r="BJ36" s="70"/>
      <c r="BK36" s="71"/>
      <c r="BL36" s="189" t="s">
        <v>41</v>
      </c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 t="s">
        <v>41</v>
      </c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 t="s">
        <v>41</v>
      </c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213"/>
    </row>
    <row r="37" spans="1:166" ht="11.25">
      <c r="A37" s="179" t="s">
        <v>16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80"/>
      <c r="AP37" s="144" t="s">
        <v>48</v>
      </c>
      <c r="AQ37" s="145"/>
      <c r="AR37" s="145"/>
      <c r="AS37" s="145"/>
      <c r="AT37" s="145"/>
      <c r="AU37" s="146"/>
      <c r="AV37" s="150" t="s">
        <v>41</v>
      </c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6"/>
      <c r="BL37" s="201" t="s">
        <v>41</v>
      </c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3"/>
      <c r="CF37" s="201" t="s">
        <v>41</v>
      </c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3"/>
      <c r="CW37" s="201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3"/>
      <c r="DN37" s="201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3"/>
      <c r="EE37" s="201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3"/>
      <c r="ET37" s="201" t="s">
        <v>41</v>
      </c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20"/>
    </row>
    <row r="38" spans="1:166" ht="22.5" customHeight="1">
      <c r="A38" s="181" t="s">
        <v>78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2"/>
      <c r="AP38" s="147"/>
      <c r="AQ38" s="148"/>
      <c r="AR38" s="148"/>
      <c r="AS38" s="148"/>
      <c r="AT38" s="148"/>
      <c r="AU38" s="149"/>
      <c r="AV38" s="151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9"/>
      <c r="BL38" s="204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205"/>
      <c r="CF38" s="204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205"/>
      <c r="CW38" s="204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205"/>
      <c r="DN38" s="204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205"/>
      <c r="EE38" s="204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205"/>
      <c r="ET38" s="204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221"/>
    </row>
    <row r="39" spans="1:166" ht="22.5" customHeight="1">
      <c r="A39" s="191" t="s">
        <v>79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3"/>
      <c r="AP39" s="158" t="s">
        <v>49</v>
      </c>
      <c r="AQ39" s="159"/>
      <c r="AR39" s="159"/>
      <c r="AS39" s="159"/>
      <c r="AT39" s="159"/>
      <c r="AU39" s="159"/>
      <c r="AV39" s="159" t="s">
        <v>41</v>
      </c>
      <c r="AW39" s="159"/>
      <c r="AX39" s="159"/>
      <c r="AY39" s="159"/>
      <c r="AZ39" s="159"/>
      <c r="BA39" s="159"/>
      <c r="BB39" s="159"/>
      <c r="BC39" s="159"/>
      <c r="BD39" s="159"/>
      <c r="BE39" s="150"/>
      <c r="BF39" s="145"/>
      <c r="BG39" s="145"/>
      <c r="BH39" s="145"/>
      <c r="BI39" s="145"/>
      <c r="BJ39" s="145"/>
      <c r="BK39" s="146"/>
      <c r="BL39" s="140" t="s">
        <v>41</v>
      </c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 t="s">
        <v>41</v>
      </c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 t="s">
        <v>41</v>
      </c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1"/>
    </row>
    <row r="40" spans="1:166" ht="1.5" customHeight="1" thickBot="1">
      <c r="A40" s="22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4"/>
      <c r="AP40" s="225"/>
      <c r="AQ40" s="226"/>
      <c r="AR40" s="226"/>
      <c r="AS40" s="226"/>
      <c r="AT40" s="226"/>
      <c r="AU40" s="226"/>
      <c r="AV40" s="227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198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8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200"/>
      <c r="CW40" s="198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8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8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200"/>
      <c r="ET40" s="198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219"/>
    </row>
    <row r="44" spans="1:84" ht="11.25">
      <c r="A44" s="1" t="s">
        <v>7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H44" s="73" t="s">
        <v>177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CF44" s="1" t="s">
        <v>28</v>
      </c>
    </row>
    <row r="45" spans="1:149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97" t="s">
        <v>9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H45" s="197" t="s">
        <v>10</v>
      </c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CF45" s="1" t="s">
        <v>29</v>
      </c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</row>
    <row r="46" spans="107:149" ht="21.75" customHeight="1">
      <c r="DC46" s="197" t="s">
        <v>9</v>
      </c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3"/>
      <c r="DR46" s="3"/>
      <c r="DS46" s="197" t="s">
        <v>10</v>
      </c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</row>
    <row r="47" spans="1:60" ht="11.25">
      <c r="A47" s="1" t="s">
        <v>8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H47" s="73" t="s">
        <v>128</v>
      </c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</row>
    <row r="48" spans="18:166" ht="11.25">
      <c r="R48" s="197" t="s">
        <v>9</v>
      </c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3"/>
      <c r="AG48" s="3"/>
      <c r="AH48" s="197" t="s">
        <v>10</v>
      </c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63:166" ht="11.25"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11.25">
      <c r="A50" s="77" t="s">
        <v>11</v>
      </c>
      <c r="B50" s="77"/>
      <c r="C50" s="148" t="s">
        <v>187</v>
      </c>
      <c r="D50" s="148"/>
      <c r="E50" s="148"/>
      <c r="F50" s="1" t="s">
        <v>11</v>
      </c>
      <c r="I50" s="73" t="s">
        <v>181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7">
        <v>20</v>
      </c>
      <c r="Z50" s="77"/>
      <c r="AA50" s="77"/>
      <c r="AB50" s="77"/>
      <c r="AC50" s="78" t="s">
        <v>182</v>
      </c>
      <c r="AD50" s="78"/>
      <c r="AE50" s="78"/>
      <c r="AF50" s="1" t="s">
        <v>62</v>
      </c>
      <c r="BK50" s="4"/>
      <c r="BL50" s="4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4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4"/>
      <c r="CY50" s="4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4"/>
      <c r="DW50" s="4"/>
      <c r="DX50" s="13"/>
      <c r="DY50" s="13"/>
      <c r="DZ50" s="12"/>
      <c r="EA50" s="12"/>
      <c r="EB50" s="12"/>
      <c r="EC50" s="4"/>
      <c r="ED50" s="4"/>
      <c r="EE50" s="4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13"/>
      <c r="EW50" s="13"/>
      <c r="EX50" s="13"/>
      <c r="EY50" s="13"/>
      <c r="EZ50" s="13"/>
      <c r="FA50" s="9"/>
      <c r="FB50" s="9"/>
      <c r="FC50" s="4"/>
      <c r="FD50" s="4"/>
      <c r="FE50" s="4"/>
      <c r="FF50" s="4"/>
      <c r="FG50" s="4"/>
      <c r="FH50" s="4"/>
      <c r="FI50" s="4"/>
      <c r="FJ50" s="4"/>
    </row>
    <row r="51" ht="3" customHeight="1"/>
  </sheetData>
  <sheetProtection/>
  <mergeCells count="286">
    <mergeCell ref="AP25:AU25"/>
    <mergeCell ref="AV25:BK25"/>
    <mergeCell ref="BL25:CE25"/>
    <mergeCell ref="CF25:CV25"/>
    <mergeCell ref="EE19:ES19"/>
    <mergeCell ref="ET19:FJ19"/>
    <mergeCell ref="DN22:ED22"/>
    <mergeCell ref="EE22:ES22"/>
    <mergeCell ref="DN21:ED21"/>
    <mergeCell ref="EE21:ES21"/>
    <mergeCell ref="CF19:CV19"/>
    <mergeCell ref="CW19:DM19"/>
    <mergeCell ref="DN19:ED19"/>
    <mergeCell ref="A22:AO22"/>
    <mergeCell ref="AP22:AU22"/>
    <mergeCell ref="AV22:BK22"/>
    <mergeCell ref="BL22:CE22"/>
    <mergeCell ref="CF22:CV22"/>
    <mergeCell ref="CW22:DM22"/>
    <mergeCell ref="A20:AO20"/>
    <mergeCell ref="A2:FJ2"/>
    <mergeCell ref="ET40:FJ40"/>
    <mergeCell ref="ET37:FJ38"/>
    <mergeCell ref="A40:AO40"/>
    <mergeCell ref="AP40:AU40"/>
    <mergeCell ref="AV40:BK40"/>
    <mergeCell ref="DN13:ED13"/>
    <mergeCell ref="EE13:ES13"/>
    <mergeCell ref="ET13:FJ13"/>
    <mergeCell ref="A19:AO19"/>
    <mergeCell ref="BL40:CE40"/>
    <mergeCell ref="CF40:CV40"/>
    <mergeCell ref="CW40:DM40"/>
    <mergeCell ref="CF37:CV38"/>
    <mergeCell ref="CW37:DM38"/>
    <mergeCell ref="DN37:ED38"/>
    <mergeCell ref="ET33:FJ34"/>
    <mergeCell ref="EE33:ES34"/>
    <mergeCell ref="ET35:FJ35"/>
    <mergeCell ref="ET36:FJ36"/>
    <mergeCell ref="CW33:DM34"/>
    <mergeCell ref="EE31:ES31"/>
    <mergeCell ref="ET32:FJ32"/>
    <mergeCell ref="EE32:ES32"/>
    <mergeCell ref="EE36:ES36"/>
    <mergeCell ref="EE35:ES35"/>
    <mergeCell ref="DN33:ED34"/>
    <mergeCell ref="A29:AO30"/>
    <mergeCell ref="AP29:AU30"/>
    <mergeCell ref="AV29:BK30"/>
    <mergeCell ref="BL29:CE30"/>
    <mergeCell ref="A31:AO31"/>
    <mergeCell ref="ET7:FJ8"/>
    <mergeCell ref="A12:AO12"/>
    <mergeCell ref="AP12:AU12"/>
    <mergeCell ref="AV12:BK12"/>
    <mergeCell ref="BL12:CE12"/>
    <mergeCell ref="DN30:ED30"/>
    <mergeCell ref="EE30:ES30"/>
    <mergeCell ref="A13:AO13"/>
    <mergeCell ref="AP13:AU13"/>
    <mergeCell ref="AV13:BK13"/>
    <mergeCell ref="AP7:AU8"/>
    <mergeCell ref="AV7:BK8"/>
    <mergeCell ref="EE9:ES10"/>
    <mergeCell ref="ET9:FJ10"/>
    <mergeCell ref="DN11:ED11"/>
    <mergeCell ref="A37:AO37"/>
    <mergeCell ref="AP37:AU38"/>
    <mergeCell ref="AV37:BK38"/>
    <mergeCell ref="BL37:CE38"/>
    <mergeCell ref="A38:AO38"/>
    <mergeCell ref="AP20:AU20"/>
    <mergeCell ref="AV20:BK20"/>
    <mergeCell ref="CF12:CV12"/>
    <mergeCell ref="CW12:DM12"/>
    <mergeCell ref="DN12:ED12"/>
    <mergeCell ref="BL13:CE13"/>
    <mergeCell ref="AP19:AU19"/>
    <mergeCell ref="AV19:BK19"/>
    <mergeCell ref="BL19:CE19"/>
    <mergeCell ref="CW20:DM20"/>
    <mergeCell ref="CW7:DM8"/>
    <mergeCell ref="BL15:CE15"/>
    <mergeCell ref="CF13:CV13"/>
    <mergeCell ref="CW13:DM13"/>
    <mergeCell ref="A10:AO10"/>
    <mergeCell ref="A21:AO21"/>
    <mergeCell ref="AP21:AU21"/>
    <mergeCell ref="AV21:BK21"/>
    <mergeCell ref="A17:AO17"/>
    <mergeCell ref="A18:AO18"/>
    <mergeCell ref="N45:AE45"/>
    <mergeCell ref="AH45:BH45"/>
    <mergeCell ref="DC45:DP45"/>
    <mergeCell ref="DS45:ES45"/>
    <mergeCell ref="A15:AO15"/>
    <mergeCell ref="BL18:CE18"/>
    <mergeCell ref="CF15:CV15"/>
    <mergeCell ref="CW15:DM15"/>
    <mergeCell ref="AP18:AU18"/>
    <mergeCell ref="AV18:BK18"/>
    <mergeCell ref="A50:B50"/>
    <mergeCell ref="C50:E50"/>
    <mergeCell ref="I50:X50"/>
    <mergeCell ref="Y50:AB50"/>
    <mergeCell ref="AC50:AE50"/>
    <mergeCell ref="R47:AE47"/>
    <mergeCell ref="AH47:BH47"/>
    <mergeCell ref="DC46:DP46"/>
    <mergeCell ref="R48:AE48"/>
    <mergeCell ref="AH48:BH48"/>
    <mergeCell ref="EE40:ES40"/>
    <mergeCell ref="EE37:ES38"/>
    <mergeCell ref="DN40:ED40"/>
    <mergeCell ref="DS46:ES46"/>
    <mergeCell ref="N44:AE44"/>
    <mergeCell ref="AH44:BH44"/>
    <mergeCell ref="A36:AO36"/>
    <mergeCell ref="AP36:AU36"/>
    <mergeCell ref="AV36:BK36"/>
    <mergeCell ref="AP31:AU31"/>
    <mergeCell ref="AV31:BK31"/>
    <mergeCell ref="A39:AO39"/>
    <mergeCell ref="A35:AO35"/>
    <mergeCell ref="AP35:AU35"/>
    <mergeCell ref="AV35:BK35"/>
    <mergeCell ref="A33:AO33"/>
    <mergeCell ref="ET29:FJ30"/>
    <mergeCell ref="CF30:CV30"/>
    <mergeCell ref="CW30:DM30"/>
    <mergeCell ref="EE20:ES20"/>
    <mergeCell ref="DN20:ED20"/>
    <mergeCell ref="CF29:ES29"/>
    <mergeCell ref="EE24:ES24"/>
    <mergeCell ref="ET24:FJ24"/>
    <mergeCell ref="CW25:DM25"/>
    <mergeCell ref="DN25:ED25"/>
    <mergeCell ref="DN26:ED26"/>
    <mergeCell ref="CW21:DM21"/>
    <mergeCell ref="DN24:ED24"/>
    <mergeCell ref="EE25:ES25"/>
    <mergeCell ref="BL23:CE23"/>
    <mergeCell ref="BL26:CE26"/>
    <mergeCell ref="BL21:CE21"/>
    <mergeCell ref="BL24:CE24"/>
    <mergeCell ref="CF24:CV24"/>
    <mergeCell ref="CW24:DM24"/>
    <mergeCell ref="CF26:CV26"/>
    <mergeCell ref="CW26:DM26"/>
    <mergeCell ref="CF21:CV21"/>
    <mergeCell ref="BL20:CE20"/>
    <mergeCell ref="BL31:CE31"/>
    <mergeCell ref="CF31:CV31"/>
    <mergeCell ref="ET31:FJ31"/>
    <mergeCell ref="BL36:CE36"/>
    <mergeCell ref="CF36:CV36"/>
    <mergeCell ref="CW36:DM36"/>
    <mergeCell ref="DN36:ED36"/>
    <mergeCell ref="CW31:DM31"/>
    <mergeCell ref="DN31:ED31"/>
    <mergeCell ref="CF33:CV34"/>
    <mergeCell ref="BL35:CE35"/>
    <mergeCell ref="CF35:CV35"/>
    <mergeCell ref="EE18:ES18"/>
    <mergeCell ref="EE26:ES26"/>
    <mergeCell ref="CF23:CV23"/>
    <mergeCell ref="CW23:DM23"/>
    <mergeCell ref="DN23:ED23"/>
    <mergeCell ref="EE23:ES23"/>
    <mergeCell ref="CF20:CV20"/>
    <mergeCell ref="CF18:CV18"/>
    <mergeCell ref="CW18:DM18"/>
    <mergeCell ref="DN18:ED18"/>
    <mergeCell ref="ET18:FJ18"/>
    <mergeCell ref="ET26:FJ26"/>
    <mergeCell ref="ET21:FJ21"/>
    <mergeCell ref="ET23:FJ23"/>
    <mergeCell ref="ET20:FJ20"/>
    <mergeCell ref="ET22:FJ22"/>
    <mergeCell ref="ET25:FJ25"/>
    <mergeCell ref="ET15:FJ15"/>
    <mergeCell ref="A16:AO16"/>
    <mergeCell ref="AP16:AU17"/>
    <mergeCell ref="AV16:BK17"/>
    <mergeCell ref="BL16:CE17"/>
    <mergeCell ref="CF16:CV17"/>
    <mergeCell ref="CW16:DM17"/>
    <mergeCell ref="DN16:ED17"/>
    <mergeCell ref="EE16:ES17"/>
    <mergeCell ref="ET16:FJ17"/>
    <mergeCell ref="ET11:FJ11"/>
    <mergeCell ref="CF14:CV14"/>
    <mergeCell ref="CW14:DM14"/>
    <mergeCell ref="DN14:ED14"/>
    <mergeCell ref="EE14:ES14"/>
    <mergeCell ref="ET14:FJ14"/>
    <mergeCell ref="EE11:ES11"/>
    <mergeCell ref="EE12:ES12"/>
    <mergeCell ref="ET12:FJ12"/>
    <mergeCell ref="A11:AO11"/>
    <mergeCell ref="AP11:AU11"/>
    <mergeCell ref="AV11:BK11"/>
    <mergeCell ref="BL11:CE11"/>
    <mergeCell ref="CF11:CV11"/>
    <mergeCell ref="CW11:DM11"/>
    <mergeCell ref="A26:AO26"/>
    <mergeCell ref="AP26:AU26"/>
    <mergeCell ref="AV26:BK26"/>
    <mergeCell ref="AP23:AU23"/>
    <mergeCell ref="AV23:BK23"/>
    <mergeCell ref="A23:AO23"/>
    <mergeCell ref="A24:AO24"/>
    <mergeCell ref="AP24:AU24"/>
    <mergeCell ref="AV24:BK24"/>
    <mergeCell ref="A25:AO25"/>
    <mergeCell ref="AP15:AU15"/>
    <mergeCell ref="AV15:BK15"/>
    <mergeCell ref="A14:AO14"/>
    <mergeCell ref="AP14:AU14"/>
    <mergeCell ref="AV14:BK14"/>
    <mergeCell ref="DN7:ED8"/>
    <mergeCell ref="A8:AO8"/>
    <mergeCell ref="BL9:CE10"/>
    <mergeCell ref="CF9:CV10"/>
    <mergeCell ref="CW9:DM10"/>
    <mergeCell ref="A9:AO9"/>
    <mergeCell ref="AP9:AU10"/>
    <mergeCell ref="AV9:BK10"/>
    <mergeCell ref="BL7:CE8"/>
    <mergeCell ref="ET6:FJ6"/>
    <mergeCell ref="EE7:ES8"/>
    <mergeCell ref="A7:AO7"/>
    <mergeCell ref="CF6:CV6"/>
    <mergeCell ref="CW6:DM6"/>
    <mergeCell ref="CF7:CV8"/>
    <mergeCell ref="A3:AO4"/>
    <mergeCell ref="ET5:FJ5"/>
    <mergeCell ref="A6:AO6"/>
    <mergeCell ref="AP6:AU6"/>
    <mergeCell ref="AV6:BK6"/>
    <mergeCell ref="BL6:CE6"/>
    <mergeCell ref="DN5:ED5"/>
    <mergeCell ref="EE5:ES5"/>
    <mergeCell ref="A5:AO5"/>
    <mergeCell ref="AP5:AU5"/>
    <mergeCell ref="CW35:DM35"/>
    <mergeCell ref="DN35:ED35"/>
    <mergeCell ref="DN9:ED10"/>
    <mergeCell ref="DN15:ED15"/>
    <mergeCell ref="EE15:ES15"/>
    <mergeCell ref="BL14:CE14"/>
    <mergeCell ref="BL32:CE32"/>
    <mergeCell ref="CF32:CV32"/>
    <mergeCell ref="CW32:DM32"/>
    <mergeCell ref="DN32:ED32"/>
    <mergeCell ref="AV5:BK5"/>
    <mergeCell ref="BL5:CE5"/>
    <mergeCell ref="A32:AO32"/>
    <mergeCell ref="ET3:FJ4"/>
    <mergeCell ref="CF4:CV4"/>
    <mergeCell ref="CW4:DM4"/>
    <mergeCell ref="DN4:ED4"/>
    <mergeCell ref="AP3:AU4"/>
    <mergeCell ref="AP32:AU32"/>
    <mergeCell ref="AV32:BK32"/>
    <mergeCell ref="AV39:BK39"/>
    <mergeCell ref="BL39:CE39"/>
    <mergeCell ref="AV3:BK4"/>
    <mergeCell ref="BL3:CE4"/>
    <mergeCell ref="CF3:ES3"/>
    <mergeCell ref="EE4:ES4"/>
    <mergeCell ref="DN6:ED6"/>
    <mergeCell ref="EE6:ES6"/>
    <mergeCell ref="CF5:CV5"/>
    <mergeCell ref="CW5:DM5"/>
    <mergeCell ref="ET39:FJ39"/>
    <mergeCell ref="CF39:CV39"/>
    <mergeCell ref="CW39:DM39"/>
    <mergeCell ref="DN39:ED39"/>
    <mergeCell ref="EE39:ES39"/>
    <mergeCell ref="A34:AO34"/>
    <mergeCell ref="AP33:AU34"/>
    <mergeCell ref="AV33:BK34"/>
    <mergeCell ref="BL33:CE34"/>
    <mergeCell ref="AP39:AU3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ums-buh-nach</cp:lastModifiedBy>
  <cp:lastPrinted>2019-01-17T08:23:56Z</cp:lastPrinted>
  <dcterms:created xsi:type="dcterms:W3CDTF">2005-02-01T12:32:18Z</dcterms:created>
  <dcterms:modified xsi:type="dcterms:W3CDTF">2019-01-17T08:25:09Z</dcterms:modified>
  <cp:category/>
  <cp:version/>
  <cp:contentType/>
  <cp:contentStatus/>
</cp:coreProperties>
</file>